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505" yWindow="65521" windowWidth="14310" windowHeight="12825" tabRatio="892" firstSheet="5" activeTab="11"/>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s>
  <definedNames>
    <definedName name="_xlnm.Print_Area" localSheetId="7">'Донације'!$B$2:$K$32</definedName>
    <definedName name="_xlnm.Print_Area" localSheetId="4">'Запослени'!$B$2:$F$31</definedName>
    <definedName name="_xlnm.Print_Area" localSheetId="3">'Зараде '!$B$1:$H$50</definedName>
    <definedName name="_xlnm.Print_Area" localSheetId="9">'Кредити'!$A$1:$W$34</definedName>
    <definedName name="_xlnm.Print_Area" localSheetId="6">'Субвенције'!$B$3:$G$56</definedName>
    <definedName name="_xlnm.Print_Area" localSheetId="5">'Цене'!$B$1:$R$54</definedName>
  </definedNames>
  <calcPr fullCalcOnLoad="1"/>
</workbook>
</file>

<file path=xl/sharedStrings.xml><?xml version="1.0" encoding="utf-8"?>
<sst xmlns="http://schemas.openxmlformats.org/spreadsheetml/2006/main" count="1164" uniqueCount="900">
  <si>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</si>
  <si>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</si>
  <si>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</si>
  <si>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</si>
  <si>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</si>
  <si>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</si>
  <si>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</si>
  <si>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</si>
  <si>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 xml:space="preserve">  </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</si>
  <si>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</si>
  <si>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</si>
  <si>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</si>
  <si>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</si>
  <si>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</si>
  <si>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</si>
  <si>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</si>
  <si>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</si>
  <si>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</si>
  <si>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</si>
  <si>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</si>
  <si>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</si>
  <si>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</si>
  <si>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</si>
  <si>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</si>
  <si>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</si>
  <si>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</si>
  <si>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</si>
  <si>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</si>
  <si>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</si>
  <si>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</si>
  <si>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</si>
  <si>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</si>
  <si>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</si>
  <si>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</si>
  <si>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</si>
  <si>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</si>
  <si>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</si>
  <si>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</si>
  <si>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</si>
  <si>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</si>
  <si>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</si>
  <si>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</si>
  <si>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</si>
  <si>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</si>
  <si>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</si>
  <si>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</si>
  <si>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</si>
  <si>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</si>
  <si>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</si>
  <si>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</si>
  <si>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</si>
  <si>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</si>
  <si>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</si>
  <si>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</si>
  <si>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</si>
  <si>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</si>
  <si>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</si>
  <si>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</si>
  <si>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</si>
  <si>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</si>
  <si>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</si>
  <si>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</si>
  <si>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</si>
  <si>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</si>
  <si>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</si>
  <si>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</si>
  <si>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</si>
  <si>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</si>
  <si>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</si>
  <si>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</si>
  <si>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</si>
  <si>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</si>
  <si>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</si>
  <si>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</si>
  <si>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</si>
  <si>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М.П. </t>
  </si>
  <si>
    <t xml:space="preserve">            Oвлашћено лице ______________________</t>
  </si>
  <si>
    <t>Oвлашћено лице: ___________________________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</si>
  <si>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</si>
  <si>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</si>
  <si>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</si>
  <si>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</si>
  <si>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</si>
  <si>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</si>
  <si>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</si>
  <si>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</si>
  <si>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</si>
  <si>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</si>
  <si>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</si>
  <si>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Стање кредитне задужености 
на ДД. ММ. _____ године у оригиналној валути</t>
  </si>
  <si>
    <t>Стање кредитне задужености 
на ДД. ММ. _____ године у динарима</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</si>
  <si>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</si>
  <si>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</si>
  <si>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</si>
  <si>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</si>
  <si>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</si>
  <si>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</si>
  <si>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</si>
  <si>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</si>
  <si>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</si>
  <si>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</si>
  <si>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</si>
  <si>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</si>
  <si>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</si>
  <si>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</si>
  <si>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</si>
  <si>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</si>
  <si>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</si>
  <si>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</si>
  <si>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</si>
  <si>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</si>
  <si>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</si>
  <si>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</si>
  <si>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</si>
  <si>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</si>
  <si>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</si>
  <si>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</si>
  <si>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</si>
  <si>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</si>
  <si>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</si>
  <si>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</si>
  <si>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</si>
  <si>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</si>
  <si>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</si>
  <si>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</si>
  <si>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</si>
  <si>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</si>
  <si>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</si>
  <si>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</si>
  <si>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</si>
  <si>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</si>
  <si>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навести основ</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</si>
  <si>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</si>
  <si>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</si>
  <si>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</si>
  <si>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</si>
  <si>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</si>
  <si>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</si>
  <si>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</si>
  <si>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</si>
  <si>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</si>
  <si>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</si>
  <si>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</si>
  <si>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</si>
  <si>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</si>
  <si>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</si>
  <si>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</si>
  <si>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</si>
  <si>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</si>
  <si>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</si>
  <si>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</si>
  <si>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</si>
  <si>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</si>
  <si>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</si>
  <si>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</si>
  <si>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</si>
  <si>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</si>
  <si>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</si>
  <si>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</si>
  <si>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</si>
  <si>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</si>
  <si>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</si>
  <si>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</si>
  <si>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</si>
  <si>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</si>
  <si>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</si>
  <si>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</si>
  <si>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</si>
  <si>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</si>
  <si>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</si>
  <si>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</si>
  <si>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</si>
  <si>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</si>
  <si>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</si>
  <si>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</si>
  <si>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</si>
  <si>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</si>
  <si>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</si>
  <si>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</si>
  <si>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</si>
  <si>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</si>
  <si>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</si>
  <si>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</si>
  <si>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</si>
  <si>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</si>
  <si>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</si>
  <si>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</si>
  <si>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</si>
  <si>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</si>
  <si>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</si>
  <si>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</si>
  <si>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</si>
  <si>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</si>
  <si>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</si>
  <si>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</si>
  <si>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</si>
  <si>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</si>
  <si>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</si>
  <si>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</si>
  <si>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</si>
  <si>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</si>
  <si>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</si>
  <si>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</si>
  <si>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</si>
  <si>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</si>
  <si>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</si>
  <si>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</si>
  <si>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</si>
  <si>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</si>
  <si>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</si>
  <si>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</si>
  <si>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</si>
  <si>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</si>
  <si>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</si>
  <si>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</si>
  <si>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</si>
  <si>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</si>
  <si>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</si>
  <si>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</si>
  <si>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</si>
  <si>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</si>
  <si>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</si>
  <si>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</si>
  <si>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</si>
  <si>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</si>
  <si>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</si>
  <si>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</si>
  <si>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</si>
  <si>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</si>
  <si>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</si>
  <si>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</si>
  <si>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</si>
  <si>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</si>
  <si>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</si>
  <si>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</si>
  <si>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</si>
  <si>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</si>
  <si>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</si>
  <si>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</si>
  <si>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</si>
  <si>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</si>
  <si>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</si>
  <si>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</si>
  <si>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</si>
  <si>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</si>
  <si>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</si>
  <si>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</si>
  <si>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</si>
  <si>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</si>
  <si>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</si>
  <si>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</si>
  <si>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</si>
  <si>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</si>
  <si>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</si>
  <si>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</si>
  <si>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</si>
  <si>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</si>
  <si>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</si>
  <si>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</si>
  <si>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</si>
  <si>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</si>
  <si>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</si>
  <si>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</si>
  <si>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</si>
  <si>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</si>
  <si>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</si>
  <si>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</si>
  <si>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</si>
  <si>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</si>
  <si>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</si>
  <si>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</si>
  <si>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</si>
  <si>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</si>
  <si>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</si>
  <si>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</si>
  <si>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</si>
  <si>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</si>
  <si>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</si>
  <si>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</si>
  <si>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</si>
  <si>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</si>
  <si>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</si>
  <si>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</si>
  <si>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</si>
  <si>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</si>
  <si>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</si>
  <si>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</si>
  <si>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</si>
  <si>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</si>
  <si>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</si>
  <si>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</si>
  <si>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</si>
  <si>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</si>
  <si>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</si>
  <si>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</si>
  <si>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</si>
  <si>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</si>
  <si>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</si>
  <si>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</si>
  <si>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</si>
  <si>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</si>
  <si>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</si>
  <si>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</si>
  <si>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</si>
  <si>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</si>
  <si>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</si>
  <si>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</si>
  <si>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</si>
  <si>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</si>
  <si>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</si>
  <si>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</si>
  <si>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</si>
  <si>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</si>
  <si>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</si>
  <si>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</si>
  <si>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</si>
  <si>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</si>
  <si>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</si>
  <si>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</si>
  <si>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</si>
  <si>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</si>
  <si>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</si>
  <si>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</si>
  <si>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</si>
  <si>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</si>
  <si>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</si>
  <si>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</si>
  <si>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</si>
  <si>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</si>
  <si>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</si>
  <si>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</si>
  <si>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</si>
  <si>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</si>
  <si>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</si>
  <si>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</si>
  <si>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</si>
  <si>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</si>
  <si>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</si>
  <si>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</si>
  <si>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</si>
  <si>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</si>
  <si>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</si>
  <si>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</si>
  <si>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</si>
  <si>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</si>
  <si>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</si>
  <si>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</si>
  <si>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</si>
  <si>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</si>
  <si>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</si>
  <si>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</si>
  <si>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</si>
  <si>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</si>
  <si>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</si>
  <si>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</si>
  <si>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</si>
  <si>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</si>
  <si>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</si>
  <si>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</si>
  <si>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</si>
  <si>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</si>
  <si>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</si>
  <si>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</si>
  <si>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</si>
  <si>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</si>
  <si>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</si>
  <si>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</si>
  <si>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</si>
  <si>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</si>
  <si>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</si>
  <si>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</si>
  <si>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</si>
  <si>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</si>
  <si>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</si>
  <si>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</si>
  <si>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</si>
  <si>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</si>
  <si>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</si>
  <si>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</si>
  <si>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</si>
  <si>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</si>
  <si>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</si>
  <si>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</si>
  <si>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</si>
  <si>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</si>
  <si>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</si>
  <si>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</si>
  <si>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</si>
  <si>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</si>
  <si>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</si>
  <si>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</si>
  <si>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</si>
  <si>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</si>
  <si>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</si>
  <si>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</si>
  <si>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</si>
  <si>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</si>
  <si>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</si>
  <si>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</si>
  <si>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</si>
  <si>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</si>
  <si>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</si>
  <si>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</si>
  <si>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</si>
  <si>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</si>
  <si>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</si>
  <si>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</si>
  <si>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</si>
  <si>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</si>
  <si>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</si>
  <si>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</si>
  <si>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</si>
  <si>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</si>
  <si>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</si>
  <si>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</si>
  <si>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</si>
  <si>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</si>
  <si>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</si>
  <si>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</si>
  <si>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</si>
  <si>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</si>
  <si>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</si>
  <si>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</si>
  <si>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</si>
  <si>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</si>
  <si>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</si>
  <si>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</si>
  <si>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</si>
  <si>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</si>
  <si>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</si>
  <si>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</si>
  <si>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</si>
  <si>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</si>
  <si>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</si>
  <si>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</si>
  <si>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</si>
  <si>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</si>
  <si>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</si>
  <si>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</si>
  <si>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</si>
  <si>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</si>
  <si>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</si>
  <si>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</si>
  <si>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</si>
  <si>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</si>
  <si>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</si>
  <si>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</si>
  <si>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</si>
  <si>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</si>
  <si>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</si>
  <si>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</si>
  <si>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</si>
  <si>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</si>
  <si>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</si>
  <si>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</si>
  <si>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</si>
  <si>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</si>
  <si>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</si>
  <si>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</si>
  <si>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</si>
  <si>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</si>
  <si>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</si>
  <si>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</si>
  <si>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</si>
  <si>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</si>
  <si>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</si>
  <si>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</si>
  <si>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</si>
  <si>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</si>
  <si>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</si>
  <si>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</si>
  <si>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</si>
  <si>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</si>
  <si>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</si>
  <si>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</si>
  <si>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</si>
  <si>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</si>
  <si>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</si>
  <si>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</si>
  <si>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</si>
  <si>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</si>
  <si>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</si>
  <si>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</si>
  <si>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</si>
  <si>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</si>
  <si>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</si>
  <si>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</si>
  <si>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</si>
  <si>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</si>
  <si>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</si>
  <si>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</si>
  <si>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</si>
  <si>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</si>
  <si>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</si>
  <si>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</si>
  <si>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</si>
  <si>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</si>
  <si>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</si>
  <si>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</si>
  <si>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</si>
  <si>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</si>
  <si>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</si>
  <si>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</si>
  <si>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</si>
  <si>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</si>
  <si>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</si>
  <si>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</si>
  <si>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</si>
  <si>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</si>
  <si>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</si>
  <si>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</si>
  <si>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</si>
  <si>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</si>
  <si>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</si>
  <si>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</si>
  <si>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</si>
  <si>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</si>
  <si>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</si>
  <si>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</si>
  <si>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</si>
  <si>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</si>
  <si>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</si>
  <si>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</si>
  <si>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</si>
  <si>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</si>
  <si>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</si>
  <si>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</si>
  <si>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</si>
  <si>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</si>
  <si>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</si>
  <si>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</si>
  <si>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</si>
  <si>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</si>
  <si>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</si>
  <si>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</si>
  <si>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</si>
  <si>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</si>
  <si>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</si>
  <si>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</si>
  <si>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</si>
  <si>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</si>
  <si>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</si>
  <si>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</si>
  <si>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</si>
  <si>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</si>
  <si>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</si>
  <si>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</si>
  <si>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</si>
  <si>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</si>
  <si>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</si>
  <si>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</si>
  <si>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</si>
  <si>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</si>
  <si>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</si>
  <si>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</si>
  <si>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</si>
  <si>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</si>
  <si>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</si>
  <si>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</si>
  <si>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</si>
  <si>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</si>
  <si>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</si>
  <si>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</si>
  <si>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</si>
  <si>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</si>
  <si>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</si>
  <si>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</si>
  <si>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</si>
  <si>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</si>
  <si>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</si>
  <si>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</si>
  <si>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</si>
  <si>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</si>
  <si>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</si>
  <si>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</si>
  <si>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</si>
  <si>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</si>
  <si>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</si>
  <si>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</si>
  <si>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</si>
  <si>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</si>
  <si>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</si>
  <si>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</si>
  <si>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</si>
  <si>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</si>
  <si>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</si>
  <si>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</si>
  <si>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</si>
  <si>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</si>
  <si>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</si>
  <si>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</si>
  <si>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</si>
  <si>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</si>
  <si>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</si>
  <si>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</si>
  <si>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</si>
  <si>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</si>
  <si>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</si>
  <si>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</si>
  <si>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</si>
  <si>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</si>
  <si>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</si>
  <si>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</si>
  <si>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</si>
  <si>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</si>
  <si>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</si>
  <si>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</si>
  <si>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</si>
  <si>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</si>
  <si>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</si>
  <si>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</si>
  <si>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</si>
  <si>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</si>
  <si>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</si>
  <si>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</si>
  <si>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</si>
  <si>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</si>
  <si>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</si>
  <si>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</si>
  <si>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</si>
  <si>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</si>
  <si>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</si>
  <si>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</si>
  <si>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</si>
  <si>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</si>
  <si>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</si>
  <si>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</si>
  <si>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</si>
  <si>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</si>
  <si>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</si>
  <si>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</si>
  <si>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</si>
  <si>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</si>
  <si>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</si>
  <si>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</si>
  <si>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</si>
  <si>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</si>
  <si>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</si>
  <si>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</si>
  <si>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</si>
  <si>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</si>
  <si>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</si>
  <si>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</si>
  <si>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</si>
  <si>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</si>
  <si>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</si>
  <si>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</si>
  <si>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</si>
  <si>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</si>
  <si>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</si>
  <si>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</si>
  <si>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</si>
  <si>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</si>
  <si>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</si>
  <si>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</si>
  <si>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</si>
  <si>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</si>
  <si>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</si>
  <si>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</si>
  <si>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</si>
  <si>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</si>
  <si>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</si>
  <si>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</si>
  <si>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 xml:space="preserve">                                                    Овлашћено лице: ____________________________________</t>
  </si>
  <si>
    <t>ж</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</si>
  <si>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</si>
  <si>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</si>
  <si>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</si>
  <si>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</si>
  <si>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</si>
  <si>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</si>
  <si>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</si>
  <si>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</si>
  <si>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</si>
  <si>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</si>
  <si>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</si>
  <si>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</si>
  <si>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</si>
  <si>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</si>
  <si>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</si>
  <si>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</si>
  <si>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</si>
  <si>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</si>
  <si>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</si>
  <si>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</si>
  <si>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</si>
  <si>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</si>
  <si>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</si>
  <si>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</si>
  <si>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</si>
  <si>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</si>
  <si>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</si>
  <si>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</si>
  <si>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</si>
  <si>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</si>
  <si>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</si>
  <si>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</si>
  <si>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</si>
  <si>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</si>
  <si>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</si>
  <si>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</si>
  <si>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</si>
  <si>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</si>
  <si>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</si>
  <si>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</si>
  <si>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</si>
  <si>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</si>
  <si>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</si>
  <si>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</si>
  <si>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</si>
  <si>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</si>
  <si>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</si>
  <si>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</si>
  <si>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</si>
  <si>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</si>
  <si>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</si>
  <si>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</si>
  <si>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</si>
  <si>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</si>
  <si>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</si>
  <si>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</si>
  <si>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</si>
  <si>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</si>
  <si>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</si>
  <si>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</si>
  <si>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</si>
  <si>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</si>
  <si>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</si>
  <si>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</si>
  <si>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</si>
  <si>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</si>
  <si>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</si>
  <si>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</si>
  <si>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</si>
  <si>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</si>
  <si>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</si>
  <si>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</si>
  <si>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</si>
  <si>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</si>
  <si>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</si>
  <si>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</si>
  <si>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</si>
  <si>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</si>
  <si>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</si>
  <si>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</si>
  <si>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</si>
  <si>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</si>
  <si>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</si>
  <si>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</si>
  <si>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</si>
  <si>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</si>
  <si>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</si>
  <si>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</si>
  <si>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</si>
  <si>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</si>
  <si>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</si>
  <si>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</si>
  <si>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</si>
  <si>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</si>
  <si>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</si>
  <si>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</si>
  <si>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</si>
  <si>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Реализација 
01.01-31.12.2015.</t>
  </si>
  <si>
    <t>План 
01.01-31.12.2016.</t>
  </si>
  <si>
    <t>01.01.-31.03.2016.</t>
  </si>
  <si>
    <t>Индекс реализација  01.01.-31.03.2016/план 01.01.-31.03.2016</t>
  </si>
  <si>
    <t xml:space="preserve">План
</t>
  </si>
  <si>
    <t xml:space="preserve">Реализација
</t>
  </si>
  <si>
    <t>Стање на дан 
31.12.2015.
Претходна година</t>
  </si>
  <si>
    <t>Планирано стање 
на дан 31.12.2016. Текућа година</t>
  </si>
  <si>
    <t>31.03.2016.</t>
  </si>
  <si>
    <t>Индекс реализација 31.03.2016. /                  план 31.03.2016.</t>
  </si>
  <si>
    <t>Предузеће:ЈКП Видрак</t>
  </si>
  <si>
    <t>Матични број:07096844</t>
  </si>
  <si>
    <t>БИЛАНС УСПЕХА за период 01.01 - 31.03. 2016. године</t>
  </si>
  <si>
    <t>Датум: 26.04.2016.</t>
  </si>
  <si>
    <t>БИЛАНС СТАЊА  на дан 31.03.2016.</t>
  </si>
  <si>
    <t>01.01.-31.03.2016</t>
  </si>
  <si>
    <t>Индекс 01.01.-31.03.2016/план 01.01.-31.03.2016</t>
  </si>
  <si>
    <t>Стање на дан 31.12.2015. године*</t>
  </si>
  <si>
    <t>Стање на дан 31.03.2016. године**</t>
  </si>
  <si>
    <t>Претходна година
2015</t>
  </si>
  <si>
    <t>План за период 01.01-31.12.2016.текућа година</t>
  </si>
  <si>
    <t>Период од 01.01. до 31.03.2016.</t>
  </si>
  <si>
    <t>Период од 01.01. до 30.06.2016.</t>
  </si>
  <si>
    <t>Период од 01.01. до 30.09.2016.</t>
  </si>
  <si>
    <t>Период од 01.01. до 31.12.2016.</t>
  </si>
  <si>
    <t>Реализација 01.01.-31.12.2015. Претходна година</t>
  </si>
  <si>
    <t>План 01.01.-31.12.2016. Текућа година</t>
  </si>
  <si>
    <t>Период 01.01.-31.03.2016.</t>
  </si>
  <si>
    <t>2015</t>
  </si>
  <si>
    <t>01-2779/1-15</t>
  </si>
  <si>
    <t>2014</t>
  </si>
  <si>
    <t>2013</t>
  </si>
  <si>
    <t>31.12.2015. (претходна година)</t>
  </si>
  <si>
    <t>30.06.2016.</t>
  </si>
  <si>
    <t>30.09.2016.</t>
  </si>
  <si>
    <t>31.12.2016.</t>
  </si>
  <si>
    <t>01.01.-30.06.2016</t>
  </si>
  <si>
    <t>01.01.-30.09.2016</t>
  </si>
  <si>
    <t>01.01.-31.12.2016</t>
  </si>
  <si>
    <t>изношење и депоновање смећа за домаћинства</t>
  </si>
  <si>
    <r>
      <t>изношење и депоновање смећа за школе и установе до 400 м</t>
    </r>
    <r>
      <rPr>
        <sz val="12"/>
        <rFont val="Calibri"/>
        <family val="2"/>
      </rPr>
      <t>²</t>
    </r>
  </si>
  <si>
    <r>
      <t>изношење и депоновање смећа за школе и установе преко 400 м</t>
    </r>
    <r>
      <rPr>
        <sz val="12"/>
        <rFont val="Calibri"/>
        <family val="2"/>
      </rPr>
      <t>²</t>
    </r>
  </si>
  <si>
    <r>
      <t>изношење и депоновање смећа за привреду до 500 м</t>
    </r>
    <r>
      <rPr>
        <sz val="12"/>
        <rFont val="Calibri"/>
        <family val="2"/>
      </rPr>
      <t>²</t>
    </r>
  </si>
  <si>
    <r>
      <t>изношење и депоновање смећа за привреду преко 500 м</t>
    </r>
    <r>
      <rPr>
        <sz val="12"/>
        <rFont val="Calibri"/>
        <family val="2"/>
      </rPr>
      <t>²</t>
    </r>
  </si>
  <si>
    <t>изношење и депоновање смећа за предузећа и установе</t>
  </si>
  <si>
    <t>изношење и депоновање смећа за локале</t>
  </si>
  <si>
    <t>изношење и депоновање смећа за Дивчибаре за викенд куће два пута годишње</t>
  </si>
  <si>
    <t>изношење и депоновање смећа за Дивчибаре за стално насељене</t>
  </si>
  <si>
    <t>изношење и депоновање смећа за Дивчибаре за предузећа и установе</t>
  </si>
  <si>
    <t>изношење и депоновање фекалијских материја</t>
  </si>
  <si>
    <t>изношење и депоновање смећа на депонији</t>
  </si>
  <si>
    <t>превоз ван градског подручја</t>
  </si>
  <si>
    <t>одржавање депоније смећа -физичка лица</t>
  </si>
  <si>
    <t>одржавање депоније смећа-локали</t>
  </si>
  <si>
    <t>сахрана у гробно место</t>
  </si>
  <si>
    <t>сахрана у гробницу</t>
  </si>
  <si>
    <t>закуп простора годишње</t>
  </si>
  <si>
    <t>одржавање и уређење гробља као целине</t>
  </si>
  <si>
    <t>коришћење мртвачнице</t>
  </si>
  <si>
    <t>коришћење погребних колица</t>
  </si>
  <si>
    <t>сахрана и превоз сандучета са фетусом</t>
  </si>
  <si>
    <t>укоп урне</t>
  </si>
  <si>
    <t>чишћење ручним путем</t>
  </si>
  <si>
    <t>чишћење машинским путем</t>
  </si>
  <si>
    <t>стругање</t>
  </si>
  <si>
    <t>прање</t>
  </si>
  <si>
    <t>поливање</t>
  </si>
  <si>
    <t>чишћење снега до 5 цм</t>
  </si>
  <si>
    <t>чишћење снега преко 5 цм</t>
  </si>
  <si>
    <t>уклањање угинулих паса, мачака и птица</t>
  </si>
  <si>
    <t>утовар и одвоз снега</t>
  </si>
  <si>
    <t>уклањање путничког возила</t>
  </si>
  <si>
    <t>уклањање комби возила, џипа</t>
  </si>
  <si>
    <t>покушај уклањања путничког возила</t>
  </si>
  <si>
    <t>покушај уклањања комби возила, џипа</t>
  </si>
  <si>
    <t>накнада за чување уклоњених возила</t>
  </si>
  <si>
    <t>1</t>
  </si>
  <si>
    <t>2</t>
  </si>
  <si>
    <t>3</t>
  </si>
  <si>
    <t>4</t>
  </si>
  <si>
    <t>30</t>
  </si>
  <si>
    <t>31</t>
  </si>
  <si>
    <t>32</t>
  </si>
  <si>
    <t>33</t>
  </si>
  <si>
    <t>34</t>
  </si>
  <si>
    <t>35</t>
  </si>
  <si>
    <t>36</t>
  </si>
  <si>
    <t>37</t>
  </si>
  <si>
    <t>ТЕКУЋИ РАЧУН</t>
  </si>
  <si>
    <t>АИК БАНКА</t>
  </si>
  <si>
    <t>АИК БАНКА- ЈАВНИ РАДОВИ</t>
  </si>
  <si>
    <t>БАНКА ИНТЕСА</t>
  </si>
  <si>
    <t>ТЕКУЋИ РАЧУН-РАЧУН ФОНДОВА</t>
  </si>
  <si>
    <t>ТЕКУЋИ РАЧУН- БОЛОВАЊЕ</t>
  </si>
  <si>
    <t>ГЛАВНА БЛАГАЈНА</t>
  </si>
  <si>
    <t>КОМЕРЦИЈАЛНА БАНКА</t>
  </si>
  <si>
    <t>МАРФИН БАНКА</t>
  </si>
  <si>
    <t>ТРЕЗОРСКИ РАЧУН</t>
  </si>
  <si>
    <t>природни одлив</t>
  </si>
  <si>
    <t>услед смрти</t>
  </si>
  <si>
    <t>мировање радног односа</t>
  </si>
  <si>
    <t>19a</t>
  </si>
  <si>
    <t>Превоз запослених на посао и са посла-Јавни радови</t>
  </si>
  <si>
    <t>Отпремнине за социјални програм</t>
  </si>
  <si>
    <t>22а</t>
  </si>
  <si>
    <t>Индекс 
 реализација 01.01. -31.03.2016/                    план 01.01. -31.03.2016</t>
  </si>
  <si>
    <t>Лукић Милан, ФК Жабари</t>
  </si>
  <si>
    <t>КУД Ђердан</t>
  </si>
  <si>
    <t>Клуб малог фудбала Флеш</t>
  </si>
  <si>
    <t>ГО Инвалиди рада Ваљева</t>
  </si>
  <si>
    <t>Друшт. За целебралну парализу</t>
  </si>
  <si>
    <t>Набавка спортске опреме</t>
  </si>
  <si>
    <t>Редовне активности друштва</t>
  </si>
  <si>
    <t>Покриће трошкова турнеја и куповина ношњи</t>
  </si>
  <si>
    <t>Редовне активности клуба</t>
  </si>
  <si>
    <t>Роло врата на механичарској радионици</t>
  </si>
  <si>
    <t>Адаптација крова на магацину гробља</t>
  </si>
  <si>
    <t>Лимарски радови и фарбање цистерне за прање улица</t>
  </si>
  <si>
    <t>Куповина дробилице за дрво</t>
  </si>
  <si>
    <t>Репарација булдожера</t>
  </si>
  <si>
    <t>2016</t>
  </si>
  <si>
    <t>Лимарски радови и фарбање Ладе Ниве</t>
  </si>
  <si>
    <t>Опрема за зеленило</t>
  </si>
  <si>
    <t>Видео надзор објеката</t>
  </si>
  <si>
    <t>Реконструкција и адаптација пословног простора</t>
  </si>
  <si>
    <t>Корпа ѕа сечу дрвећа</t>
  </si>
  <si>
    <t>Путарски камион</t>
  </si>
  <si>
    <t>Цистерна за прање улица</t>
  </si>
  <si>
    <t xml:space="preserve">Аутоподизач </t>
  </si>
  <si>
    <t>Асфалтирање паркинг простора-Ново гробње</t>
  </si>
  <si>
    <t>Специјално возило за превоз угинулих животиња</t>
  </si>
  <si>
    <t>Опремање рециклажног центра</t>
  </si>
  <si>
    <t>Ограђивање горићког гробља</t>
  </si>
  <si>
    <t>Репарација боксева и реконтструкција дела азила</t>
  </si>
  <si>
    <t>15.10.2015</t>
  </si>
  <si>
    <t>Адаптација реконструкција крова на гаражама у бази</t>
  </si>
  <si>
    <t>у периоду од 01.01. до 31.03. 2016. године</t>
  </si>
  <si>
    <t xml:space="preserve">      на дан 31.03.2016</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</si>
</sst>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0\ &quot;Din.&quot;;\-#,##0\ &quot;Din.&quot;"/>
    <numFmt numFmtId="181" formatCode="#,##0\ &quot;Din.&quot;;[Red]\-#,##0\ &quot;Din.&quot;"/>
    <numFmt numFmtId="182" formatCode="#,##0.00\ &quot;Din.&quot;;\-#,##0.00\ &quot;Din.&quot;"/>
    <numFmt numFmtId="183" formatCode="#,##0.00\ &quot;Din.&quot;;[Red]\-#,##0.00\ &quot;Din.&quot;"/>
    <numFmt numFmtId="184" formatCode="_-* #,##0\ &quot;Din.&quot;_-;\-* #,##0\ &quot;Din.&quot;_-;_-* &quot;-&quot;\ &quot;Din.&quot;_-;_-@_-"/>
    <numFmt numFmtId="185" formatCode="_-* #,##0\ _D_i_n_._-;\-* #,##0\ _D_i_n_._-;_-* &quot;-&quot;\ _D_i_n_._-;_-@_-"/>
    <numFmt numFmtId="186" formatCode="_-* #,##0.00\ &quot;Din.&quot;_-;\-* #,##0.00\ &quot;Din.&quot;_-;_-* &quot;-&quot;??\ &quot;Din.&quot;_-;_-@_-"/>
    <numFmt numFmtId="187" formatCode="_-* #,##0.00\ _D_i_n_._-;\-* #,##0.00\ _D_i_n_._-;_-* &quot;-&quot;??\ _D_i_n_._-;_-@_-"/>
    <numFmt numFmtId="188" formatCode="#,##0.0_);\(#,##0.0\)"/>
    <numFmt numFmtId="189" formatCode="dd/mm/yyyy/"/>
    <numFmt numFmtId="190" formatCode="###########"/>
    <numFmt numFmtId="191" formatCode="[$-81A]d\.\ mmmm\ yyyy"/>
    <numFmt numFmtId="192" formatCode="&quot;Yes&quot;;&quot;Yes&quot;;&quot;No&quot;"/>
    <numFmt numFmtId="193" formatCode="&quot;True&quot;;&quot;True&quot;;&quot;False&quot;"/>
    <numFmt numFmtId="194" formatCode="&quot;On&quot;;&quot;On&quot;;&quot;Off&quot;"/>
    <numFmt numFmtId="195" formatCode="[$€-2]\ #,##0.00_);[Red]\([$€-2]\ #,##0.00\)"/>
    <numFmt numFmtId="196" formatCode="_(* #,##0_);_(* \(#,##0\);_(* &quot;-&quot;??_);_(@_)"/>
    <numFmt numFmtId="197" formatCode="_(* #,##0.0_);_(* \(#,##0.0\);_(* &quot;-&quot;??_);_(@_)"/>
    <numFmt numFmtId="198" formatCode="_(* #,##0.000_);_(* \(#,##0.000\);_(* &quot;-&quot;??_);_(@_)"/>
    <numFmt numFmtId="199" formatCode="_(* #,##0.0000_);_(* \(#,##0.0000\);_(* &quot;-&quot;??_);_(@_)"/>
    <numFmt numFmtId="200" formatCode="[$-809]dd\ mmmm\ yyyy"/>
    <numFmt numFmtId="201" formatCode="0.00000000"/>
    <numFmt numFmtId="202" formatCode="0.000000000"/>
    <numFmt numFmtId="203" formatCode="0.0000000000"/>
    <numFmt numFmtId="204" formatCode="0.0000000"/>
    <numFmt numFmtId="205" formatCode="0.000000"/>
    <numFmt numFmtId="206" formatCode="0.00000"/>
    <numFmt numFmtId="207" formatCode="0.0000"/>
    <numFmt numFmtId="208" formatCode="0.000"/>
    <numFmt numFmtId="209" formatCode="0.0"/>
  </numFmts>
  <fonts count="80">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b/>
      <sz val="22"/>
      <name val="Times New Roman"/>
      <family val="1"/>
    </font>
    <font>
      <sz val="18"/>
      <name val="Times New Roman"/>
      <family val="1"/>
    </font>
    <font>
      <b/>
      <sz val="10"/>
      <color indexed="8"/>
      <name val="Times New Roman"/>
      <family val="1"/>
    </font>
    <font>
      <sz val="9"/>
      <name val="Times New Roman"/>
      <family val="1"/>
    </font>
    <font>
      <sz val="8"/>
      <name val="Times New Roman"/>
      <family val="1"/>
    </font>
    <font>
      <b/>
      <sz val="24"/>
      <name val="Times New Roman"/>
      <family val="1"/>
    </font>
    <font>
      <sz val="12"/>
      <name val="Calibri"/>
      <family val="2"/>
    </font>
    <font>
      <sz val="11"/>
      <color indexed="8"/>
      <name val="Times New Roman"/>
      <family val="1"/>
    </font>
    <font>
      <b/>
      <sz val="11"/>
      <name val="Arial"/>
      <family val="2"/>
    </font>
    <font>
      <b/>
      <sz val="8"/>
      <name val="Arial"/>
      <family val="2"/>
    </font>
    <font>
      <b/>
      <sz val="12"/>
      <name val="Arial"/>
      <family val="2"/>
    </font>
    <font>
      <sz val="11"/>
      <name val="Arial"/>
      <family val="2"/>
    </font>
    <font>
      <sz val="9"/>
      <name val="Arial"/>
      <family val="2"/>
    </font>
    <font>
      <b/>
      <sz val="12"/>
      <color indexed="8"/>
      <name val="Arial"/>
      <family val="2"/>
    </font>
    <font>
      <sz val="12"/>
      <color indexed="8"/>
      <name val="Arial"/>
      <family val="2"/>
    </font>
    <font>
      <b/>
      <sz val="8"/>
      <name val="Times New Roman"/>
      <family val="1"/>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2"/>
      <color indexed="8"/>
      <name val="Times New Roman"/>
      <family val="1"/>
    </font>
    <font>
      <b/>
      <sz val="11"/>
      <color indexed="8"/>
      <name val="Times New Roman"/>
      <family val="1"/>
    </font>
    <font>
      <b/>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2"/>
      <color rgb="FF000000"/>
      <name val="Times New Roman"/>
      <family val="1"/>
    </font>
    <font>
      <b/>
      <sz val="14"/>
      <color theme="1"/>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indexed="22"/>
        <bgColor indexed="64"/>
      </patternFill>
    </fill>
    <fill>
      <patternFill patternType="solid">
        <fgColor indexed="9"/>
        <bgColor indexed="64"/>
      </patternFill>
    </fill>
  </fills>
  <borders count="10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medium"/>
      <top>
        <color indexed="63"/>
      </top>
      <bottom style="medium"/>
    </border>
    <border>
      <left style="medium"/>
      <right style="medium"/>
      <top style="thin"/>
      <bottom style="thin"/>
    </border>
    <border>
      <left style="thin"/>
      <right style="thin"/>
      <top style="thin"/>
      <bottom>
        <color indexed="63"/>
      </bottom>
    </border>
    <border>
      <left>
        <color indexed="63"/>
      </left>
      <right style="thin"/>
      <top style="thin"/>
      <bottom style="medium"/>
    </border>
    <border>
      <left>
        <color indexed="63"/>
      </left>
      <right>
        <color indexed="63"/>
      </right>
      <top style="thin"/>
      <bottom style="medium"/>
    </border>
    <border>
      <left style="thin"/>
      <right style="thin"/>
      <top>
        <color indexed="63"/>
      </top>
      <bottom style="medium"/>
    </border>
    <border>
      <left style="thin"/>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medium"/>
      <bottom style="thin"/>
    </border>
    <border>
      <left>
        <color indexed="63"/>
      </left>
      <right style="thin"/>
      <top style="medium"/>
      <bottom style="medium"/>
    </border>
    <border>
      <left style="medium"/>
      <right style="medium"/>
      <top style="medium"/>
      <bottom style="medium"/>
    </border>
    <border>
      <left style="medium"/>
      <right style="medium"/>
      <top style="medium"/>
      <bottom style="thin"/>
    </border>
    <border>
      <left style="thin"/>
      <right style="medium"/>
      <top>
        <color indexed="63"/>
      </top>
      <bottom>
        <color indexed="63"/>
      </bottom>
    </border>
    <border>
      <left>
        <color indexed="63"/>
      </left>
      <right>
        <color indexed="63"/>
      </right>
      <top>
        <color indexed="63"/>
      </top>
      <bottom style="medium"/>
    </border>
    <border>
      <left>
        <color indexed="63"/>
      </left>
      <right style="medium"/>
      <top style="medium"/>
      <bottom style="medium"/>
    </border>
    <border>
      <left style="medium"/>
      <right style="medium"/>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style="medium"/>
      <bottom>
        <color indexed="63"/>
      </bottom>
    </border>
    <border>
      <left style="thin">
        <color indexed="8"/>
      </left>
      <right style="thin">
        <color indexed="8"/>
      </right>
      <top style="thin">
        <color indexed="8"/>
      </top>
      <bottom style="thin">
        <color indexed="8"/>
      </bottom>
    </border>
    <border>
      <left style="thin"/>
      <right>
        <color indexed="63"/>
      </right>
      <top style="medium"/>
      <bottom>
        <color indexed="63"/>
      </bottom>
    </border>
    <border>
      <left style="medium"/>
      <right style="medium"/>
      <top style="medium"/>
      <bottom>
        <color indexed="63"/>
      </bottom>
    </border>
    <border>
      <left style="thin"/>
      <right>
        <color indexed="63"/>
      </right>
      <top style="thin"/>
      <bottom>
        <color indexed="63"/>
      </bottom>
    </border>
    <border>
      <left style="thin"/>
      <right>
        <color indexed="63"/>
      </right>
      <top style="thin"/>
      <bottom style="medium"/>
    </border>
    <border>
      <left style="thin"/>
      <right>
        <color indexed="63"/>
      </right>
      <top>
        <color indexed="63"/>
      </top>
      <bottom>
        <color indexed="63"/>
      </bottom>
    </border>
    <border>
      <left style="thin"/>
      <right style="medium"/>
      <top style="medium"/>
      <bottom>
        <color indexed="63"/>
      </bottom>
    </border>
    <border>
      <left style="thin">
        <color indexed="8"/>
      </left>
      <right style="thin">
        <color indexed="8"/>
      </right>
      <top>
        <color indexed="63"/>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style="thin"/>
      <right style="thin"/>
      <top style="medium"/>
      <bottom>
        <color indexed="63"/>
      </bottom>
    </border>
    <border>
      <left style="thin">
        <color indexed="8"/>
      </left>
      <right style="thin">
        <color indexed="8"/>
      </right>
      <top style="thin">
        <color indexed="8"/>
      </top>
      <bottom>
        <color indexed="63"/>
      </bottom>
    </border>
    <border>
      <left>
        <color indexed="63"/>
      </left>
      <right>
        <color indexed="63"/>
      </right>
      <top>
        <color indexed="63"/>
      </top>
      <bottom style="thin"/>
    </border>
    <border>
      <left>
        <color indexed="63"/>
      </left>
      <right>
        <color indexed="63"/>
      </right>
      <top style="thin"/>
      <bottom style="thin"/>
    </border>
    <border>
      <left style="medium"/>
      <right style="thin"/>
      <top>
        <color indexed="63"/>
      </top>
      <bottom>
        <color indexed="63"/>
      </bottom>
    </border>
    <border>
      <left style="thin">
        <color indexed="8"/>
      </left>
      <right style="medium">
        <color indexed="8"/>
      </right>
      <top>
        <color indexed="63"/>
      </top>
      <bottom style="thin">
        <color indexed="8"/>
      </bottom>
    </border>
    <border>
      <left style="medium"/>
      <right style="medium"/>
      <top style="thin"/>
      <bottom>
        <color indexed="63"/>
      </bottom>
    </border>
    <border>
      <left>
        <color indexed="63"/>
      </left>
      <right style="thin"/>
      <top style="thin"/>
      <bottom>
        <color indexed="63"/>
      </bottom>
    </border>
    <border>
      <left>
        <color indexed="63"/>
      </left>
      <right style="medium"/>
      <top>
        <color indexed="63"/>
      </top>
      <bottom style="medium"/>
    </border>
    <border>
      <left style="medium"/>
      <right>
        <color indexed="63"/>
      </right>
      <top style="medium"/>
      <bottom style="medium"/>
    </border>
    <border>
      <left style="medium"/>
      <right>
        <color indexed="63"/>
      </right>
      <top>
        <color indexed="63"/>
      </top>
      <bottom style="medium"/>
    </border>
    <border>
      <left style="medium"/>
      <right>
        <color indexed="63"/>
      </right>
      <top>
        <color indexed="63"/>
      </top>
      <bottom style="thin"/>
    </border>
    <border>
      <left>
        <color indexed="63"/>
      </left>
      <right>
        <color indexed="63"/>
      </right>
      <top style="thin"/>
      <bottom>
        <color indexed="63"/>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style="medium">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medium">
        <color indexed="8"/>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right style="thin">
        <color indexed="8"/>
      </right>
      <top style="medium">
        <color indexed="8"/>
      </top>
      <bottom>
        <color indexed="63"/>
      </bottom>
    </border>
    <border>
      <left style="thin"/>
      <right style="thin">
        <color indexed="8"/>
      </right>
      <top>
        <color indexed="63"/>
      </top>
      <bottom style="medium">
        <color indexed="8"/>
      </bottom>
    </border>
    <border>
      <left>
        <color indexed="63"/>
      </left>
      <right style="thin"/>
      <top style="medium"/>
      <bottom>
        <color indexed="63"/>
      </bottom>
    </border>
    <border>
      <left style="medium"/>
      <right>
        <color indexed="63"/>
      </right>
      <top style="medium"/>
      <bottom style="thin"/>
    </border>
    <border>
      <left style="thin">
        <color indexed="8"/>
      </left>
      <right style="medium"/>
      <top style="medium"/>
      <bottom>
        <color indexed="63"/>
      </bottom>
    </border>
    <border>
      <left style="thin">
        <color indexed="8"/>
      </left>
      <right style="medium"/>
      <top>
        <color indexed="63"/>
      </top>
      <bottom style="medium"/>
    </border>
    <border>
      <left style="thin">
        <color indexed="8"/>
      </left>
      <right style="thin">
        <color indexed="8"/>
      </right>
      <top style="medium"/>
      <bottom style="thin">
        <color indexed="8"/>
      </bottom>
    </border>
    <border>
      <left style="thin">
        <color indexed="8"/>
      </left>
      <right style="thin">
        <color indexed="8"/>
      </right>
      <top style="thin">
        <color indexed="8"/>
      </top>
      <bottom style="medium"/>
    </border>
    <border>
      <left style="thin">
        <color indexed="8"/>
      </left>
      <right>
        <color indexed="63"/>
      </right>
      <top style="medium"/>
      <bottom style="thin">
        <color indexed="8"/>
      </bottom>
    </border>
    <border>
      <left style="thin">
        <color indexed="8"/>
      </left>
      <right>
        <color indexed="63"/>
      </right>
      <top style="thin">
        <color indexed="8"/>
      </top>
      <bottom style="medium"/>
    </border>
    <border>
      <left style="medium"/>
      <right style="thin"/>
      <top style="medium"/>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diagonalUp="1">
      <left style="medium"/>
      <right style="thin"/>
      <top style="medium"/>
      <bottom style="thin"/>
      <diagonal style="thin"/>
    </border>
    <border diagonalUp="1">
      <left style="medium"/>
      <right style="thin"/>
      <top style="thin"/>
      <bottom style="medium"/>
      <diagonal style="thin"/>
    </border>
    <border>
      <left style="thin"/>
      <right>
        <color indexed="63"/>
      </right>
      <top style="medium"/>
      <bottom style="thin"/>
    </border>
    <border>
      <left style="medium"/>
      <right style="medium"/>
      <top>
        <color indexed="63"/>
      </top>
      <bottom>
        <color indexed="63"/>
      </bottom>
    </border>
    <border>
      <left style="medium"/>
      <right style="medium"/>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0" borderId="0" applyNumberFormat="0" applyFill="0" applyBorder="0" applyAlignment="0" applyProtection="0"/>
    <xf numFmtId="0" fontId="7" fillId="0" borderId="0" applyNumberFormat="0" applyFill="0" applyBorder="0" applyAlignment="0" applyProtection="0"/>
    <xf numFmtId="0" fontId="62" fillId="28"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 fillId="0" borderId="0" applyNumberFormat="0" applyFill="0" applyBorder="0" applyAlignment="0" applyProtection="0"/>
    <xf numFmtId="0" fontId="66" fillId="29" borderId="1" applyNumberFormat="0" applyAlignment="0" applyProtection="0"/>
    <xf numFmtId="0" fontId="67" fillId="0" borderId="6" applyNumberFormat="0" applyFill="0" applyAlignment="0" applyProtection="0"/>
    <xf numFmtId="0" fontId="68" fillId="30" borderId="0" applyNumberFormat="0" applyBorder="0" applyAlignment="0" applyProtection="0"/>
    <xf numFmtId="0" fontId="0" fillId="0" borderId="0">
      <alignment/>
      <protection/>
    </xf>
    <xf numFmtId="0" fontId="0" fillId="0" borderId="0">
      <alignment/>
      <protection/>
    </xf>
    <xf numFmtId="0" fontId="0" fillId="31" borderId="7" applyNumberFormat="0" applyFont="0" applyAlignment="0" applyProtection="0"/>
    <xf numFmtId="0" fontId="69" fillId="26"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64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2" fillId="0" borderId="10" xfId="0" applyFont="1" applyBorder="1" applyAlignment="1">
      <alignment horizontal="justify"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89" fontId="1" fillId="0" borderId="0" xfId="0" applyNumberFormat="1" applyFont="1" applyBorder="1" applyAlignment="1">
      <alignment horizontal="center" vertical="center" wrapText="1"/>
    </xf>
    <xf numFmtId="189"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horizontal="left" vertical="center" wrapText="1"/>
    </xf>
    <xf numFmtId="0" fontId="11" fillId="0" borderId="10" xfId="0" applyFont="1" applyBorder="1" applyAlignment="1">
      <alignment/>
    </xf>
    <xf numFmtId="0" fontId="11" fillId="0" borderId="0" xfId="0" applyFont="1" applyAlignment="1">
      <alignment/>
    </xf>
    <xf numFmtId="0" fontId="11" fillId="0" borderId="0" xfId="0" applyFont="1" applyBorder="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32" borderId="10" xfId="58" applyFont="1" applyFill="1" applyBorder="1" applyAlignment="1">
      <alignment horizontal="left" vertical="center" wrapText="1"/>
      <protection/>
    </xf>
    <xf numFmtId="49" fontId="11" fillId="32" borderId="10" xfId="58" applyNumberFormat="1" applyFont="1" applyFill="1" applyBorder="1" applyAlignment="1">
      <alignment horizontal="center" vertical="center" wrapText="1"/>
      <protection/>
    </xf>
    <xf numFmtId="0" fontId="11" fillId="32" borderId="10" xfId="58" applyFont="1" applyFill="1" applyBorder="1" applyAlignment="1">
      <alignment/>
      <protection/>
    </xf>
    <xf numFmtId="0" fontId="11" fillId="32" borderId="10" xfId="58" applyFont="1" applyFill="1" applyBorder="1" applyAlignment="1">
      <alignment horizontal="left" wrapText="1"/>
      <protection/>
    </xf>
    <xf numFmtId="0" fontId="11" fillId="32" borderId="10" xfId="58" applyFont="1" applyFill="1" applyBorder="1" applyAlignment="1">
      <alignment horizontal="left"/>
      <protection/>
    </xf>
    <xf numFmtId="0" fontId="11" fillId="0" borderId="0" xfId="0" applyFont="1" applyBorder="1" applyAlignment="1">
      <alignment vertical="center"/>
    </xf>
    <xf numFmtId="0" fontId="11" fillId="32" borderId="10" xfId="58"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73" fillId="0" borderId="10" xfId="0" applyFont="1" applyBorder="1" applyAlignment="1">
      <alignment horizontal="center" vertical="center"/>
    </xf>
    <xf numFmtId="0" fontId="73"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4"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1" fillId="0" borderId="15" xfId="0" applyFont="1" applyBorder="1" applyAlignment="1">
      <alignment wrapText="1"/>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12" fillId="0" borderId="10" xfId="0" applyFont="1" applyBorder="1" applyAlignment="1">
      <alignment/>
    </xf>
    <xf numFmtId="0" fontId="2" fillId="0" borderId="0" xfId="0" applyFont="1" applyAlignment="1">
      <alignment vertical="center"/>
    </xf>
    <xf numFmtId="0" fontId="74" fillId="0" borderId="11" xfId="0" applyFont="1" applyBorder="1" applyAlignment="1">
      <alignment vertical="center" wrapText="1"/>
    </xf>
    <xf numFmtId="0" fontId="75" fillId="0" borderId="10" xfId="0" applyFont="1" applyBorder="1" applyAlignment="1">
      <alignment horizontal="center" vertical="center" wrapText="1"/>
    </xf>
    <xf numFmtId="0" fontId="75" fillId="0" borderId="11" xfId="0" applyFont="1" applyBorder="1" applyAlignment="1">
      <alignment vertical="center" wrapText="1"/>
    </xf>
    <xf numFmtId="0" fontId="74" fillId="0" borderId="12" xfId="0" applyFont="1" applyBorder="1" applyAlignment="1">
      <alignment vertical="center" wrapText="1"/>
    </xf>
    <xf numFmtId="0" fontId="75"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wrapText="1"/>
    </xf>
    <xf numFmtId="0" fontId="1" fillId="0" borderId="16" xfId="0" applyFont="1" applyBorder="1" applyAlignment="1">
      <alignment horizontal="center" vertical="center" wrapText="1"/>
    </xf>
    <xf numFmtId="0" fontId="11" fillId="0" borderId="0" xfId="0" applyFont="1" applyAlignment="1">
      <alignment horizontal="right"/>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19" fillId="0" borderId="0" xfId="0" applyFont="1" applyAlignment="1">
      <alignment horizontal="right"/>
    </xf>
    <xf numFmtId="3" fontId="12" fillId="0" borderId="0" xfId="0" applyNumberFormat="1" applyFont="1" applyFill="1" applyAlignment="1">
      <alignment horizontal="right" vertical="center"/>
    </xf>
    <xf numFmtId="0" fontId="12" fillId="0" borderId="0" xfId="0" applyFont="1" applyAlignment="1">
      <alignment horizontal="right"/>
    </xf>
    <xf numFmtId="0" fontId="2" fillId="0" borderId="17" xfId="0" applyFont="1" applyBorder="1" applyAlignment="1">
      <alignment horizontal="center" vertical="center" wrapText="1"/>
    </xf>
    <xf numFmtId="0" fontId="74" fillId="0" borderId="17" xfId="0" applyFont="1" applyBorder="1" applyAlignment="1">
      <alignment vertical="center" wrapText="1"/>
    </xf>
    <xf numFmtId="0" fontId="75" fillId="0" borderId="16" xfId="0" applyFont="1" applyBorder="1" applyAlignment="1">
      <alignment horizontal="center" vertical="center" wrapText="1"/>
    </xf>
    <xf numFmtId="0" fontId="11" fillId="0" borderId="17" xfId="0" applyFont="1" applyFill="1" applyBorder="1" applyAlignment="1">
      <alignment horizontal="center" vertical="center"/>
    </xf>
    <xf numFmtId="0" fontId="5" fillId="0" borderId="16" xfId="0" applyFont="1" applyFill="1" applyBorder="1" applyAlignment="1">
      <alignment vertical="center" wrapText="1"/>
    </xf>
    <xf numFmtId="0" fontId="11" fillId="0" borderId="16"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2" fillId="0" borderId="19" xfId="0" applyFont="1" applyBorder="1" applyAlignment="1">
      <alignment horizontal="left" wrapText="1"/>
    </xf>
    <xf numFmtId="0" fontId="2" fillId="0" borderId="20" xfId="0" applyFont="1" applyBorder="1" applyAlignment="1">
      <alignment/>
    </xf>
    <xf numFmtId="0" fontId="2" fillId="0" borderId="0" xfId="0" applyFont="1" applyBorder="1" applyAlignment="1">
      <alignment horizontal="left" wrapText="1"/>
    </xf>
    <xf numFmtId="0" fontId="2" fillId="0" borderId="21" xfId="0" applyFont="1" applyBorder="1" applyAlignment="1">
      <alignment horizontal="left" wrapText="1"/>
    </xf>
    <xf numFmtId="0" fontId="11" fillId="32" borderId="16" xfId="58" applyFont="1" applyFill="1" applyBorder="1" applyAlignment="1">
      <alignment horizontal="left" vertical="center" wrapText="1"/>
      <protection/>
    </xf>
    <xf numFmtId="49" fontId="11" fillId="32" borderId="17" xfId="58" applyNumberFormat="1" applyFont="1" applyFill="1" applyBorder="1" applyAlignment="1">
      <alignment horizontal="center"/>
      <protection/>
    </xf>
    <xf numFmtId="49" fontId="11" fillId="32" borderId="11" xfId="58" applyNumberFormat="1" applyFont="1" applyFill="1" applyBorder="1" applyAlignment="1">
      <alignment horizontal="center"/>
      <protection/>
    </xf>
    <xf numFmtId="49" fontId="11" fillId="32" borderId="12" xfId="58" applyNumberFormat="1" applyFont="1" applyFill="1" applyBorder="1" applyAlignment="1">
      <alignment horizontal="center"/>
      <protection/>
    </xf>
    <xf numFmtId="0" fontId="11" fillId="32" borderId="13" xfId="58" applyFont="1" applyFill="1" applyBorder="1" applyAlignment="1">
      <alignment horizontal="left" wrapText="1"/>
      <protection/>
    </xf>
    <xf numFmtId="0" fontId="1" fillId="0" borderId="11" xfId="0" applyFont="1" applyBorder="1" applyAlignment="1">
      <alignment vertical="center" wrapText="1"/>
    </xf>
    <xf numFmtId="49" fontId="2" fillId="0" borderId="22" xfId="0" applyNumberFormat="1" applyFont="1" applyBorder="1" applyAlignment="1">
      <alignment horizontal="center" vertical="center"/>
    </xf>
    <xf numFmtId="0" fontId="14" fillId="0" borderId="23" xfId="0" applyFont="1" applyBorder="1" applyAlignment="1">
      <alignment horizontal="left" vertical="center" wrapText="1"/>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14" fillId="0" borderId="13" xfId="0" applyFont="1" applyBorder="1" applyAlignment="1">
      <alignment horizontal="center" vertical="center" wrapText="1"/>
    </xf>
    <xf numFmtId="0" fontId="2" fillId="0" borderId="24" xfId="0" applyFont="1" applyBorder="1" applyAlignment="1">
      <alignment/>
    </xf>
    <xf numFmtId="0" fontId="14" fillId="0" borderId="15" xfId="0" applyFont="1" applyBorder="1" applyAlignment="1">
      <alignment horizontal="center" vertical="center" wrapText="1"/>
    </xf>
    <xf numFmtId="0" fontId="73" fillId="0" borderId="15" xfId="0" applyFont="1" applyBorder="1" applyAlignment="1">
      <alignment horizontal="center" vertical="center"/>
    </xf>
    <xf numFmtId="0" fontId="73" fillId="0" borderId="11" xfId="0" applyFont="1" applyBorder="1" applyAlignment="1">
      <alignment horizontal="center" vertical="center" wrapText="1"/>
    </xf>
    <xf numFmtId="0" fontId="73" fillId="0" borderId="15" xfId="0" applyFont="1" applyBorder="1" applyAlignment="1">
      <alignment/>
    </xf>
    <xf numFmtId="0" fontId="73" fillId="0" borderId="12" xfId="0" applyFont="1" applyBorder="1" applyAlignment="1">
      <alignment horizontal="center" vertical="center" wrapText="1"/>
    </xf>
    <xf numFmtId="0" fontId="73" fillId="0" borderId="13" xfId="0" applyFont="1" applyBorder="1" applyAlignment="1">
      <alignment/>
    </xf>
    <xf numFmtId="0" fontId="73" fillId="0" borderId="14" xfId="0" applyFont="1" applyBorder="1" applyAlignment="1">
      <alignment/>
    </xf>
    <xf numFmtId="0" fontId="2" fillId="0" borderId="25" xfId="0" applyFont="1" applyBorder="1" applyAlignment="1">
      <alignment/>
    </xf>
    <xf numFmtId="0" fontId="14" fillId="0" borderId="11" xfId="0" applyFont="1" applyBorder="1" applyAlignment="1">
      <alignment horizontal="center" vertical="center" wrapText="1"/>
    </xf>
    <xf numFmtId="0" fontId="73" fillId="0" borderId="11" xfId="0" applyFont="1" applyBorder="1" applyAlignment="1">
      <alignment horizontal="center" vertical="center"/>
    </xf>
    <xf numFmtId="0" fontId="73" fillId="0" borderId="11" xfId="0" applyFont="1" applyBorder="1" applyAlignment="1">
      <alignment/>
    </xf>
    <xf numFmtId="0" fontId="73" fillId="0" borderId="12" xfId="0" applyFont="1" applyBorder="1" applyAlignment="1">
      <alignment/>
    </xf>
    <xf numFmtId="0" fontId="1" fillId="33" borderId="11" xfId="0" applyFont="1" applyFill="1" applyBorder="1" applyAlignment="1">
      <alignment horizontal="center" wrapText="1"/>
    </xf>
    <xf numFmtId="0" fontId="5" fillId="33" borderId="10" xfId="0" applyFont="1" applyFill="1" applyBorder="1" applyAlignment="1">
      <alignment wrapText="1"/>
    </xf>
    <xf numFmtId="0" fontId="1" fillId="33" borderId="10" xfId="0" applyFont="1" applyFill="1" applyBorder="1" applyAlignment="1">
      <alignment horizontal="center" wrapText="1"/>
    </xf>
    <xf numFmtId="0" fontId="5" fillId="33" borderId="10" xfId="0" applyFont="1" applyFill="1" applyBorder="1" applyAlignment="1">
      <alignment horizontal="left" wrapText="1"/>
    </xf>
    <xf numFmtId="0" fontId="1" fillId="34" borderId="10" xfId="0" applyFont="1" applyFill="1" applyBorder="1" applyAlignment="1">
      <alignment horizontal="center" wrapText="1"/>
    </xf>
    <xf numFmtId="0" fontId="2" fillId="34" borderId="10" xfId="0" applyFont="1" applyFill="1" applyBorder="1" applyAlignment="1">
      <alignment horizontal="center" wrapText="1"/>
    </xf>
    <xf numFmtId="0" fontId="2" fillId="34" borderId="11" xfId="0" applyFont="1" applyFill="1" applyBorder="1" applyAlignment="1">
      <alignment horizontal="center" wrapText="1"/>
    </xf>
    <xf numFmtId="0" fontId="11" fillId="34" borderId="10" xfId="0" applyFont="1" applyFill="1" applyBorder="1" applyAlignment="1">
      <alignment wrapText="1"/>
    </xf>
    <xf numFmtId="0" fontId="1" fillId="33" borderId="11" xfId="0" applyFont="1" applyFill="1" applyBorder="1" applyAlignment="1">
      <alignment wrapText="1"/>
    </xf>
    <xf numFmtId="0" fontId="11" fillId="0" borderId="0" xfId="0" applyFont="1" applyBorder="1" applyAlignment="1">
      <alignment horizontal="center"/>
    </xf>
    <xf numFmtId="0" fontId="2" fillId="0" borderId="0" xfId="0" applyFont="1" applyFill="1" applyBorder="1" applyAlignment="1">
      <alignment horizontal="center" wrapText="1"/>
    </xf>
    <xf numFmtId="0" fontId="2" fillId="0" borderId="26" xfId="0" applyFont="1" applyBorder="1" applyAlignment="1">
      <alignment horizontal="center" vertical="center"/>
    </xf>
    <xf numFmtId="0" fontId="2" fillId="0" borderId="26" xfId="0" applyFont="1" applyBorder="1" applyAlignment="1">
      <alignment/>
    </xf>
    <xf numFmtId="0" fontId="1" fillId="0" borderId="1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wrapText="1"/>
    </xf>
    <xf numFmtId="0" fontId="1" fillId="0" borderId="28" xfId="0" applyFont="1" applyBorder="1" applyAlignment="1">
      <alignment horizontal="center" vertical="center"/>
    </xf>
    <xf numFmtId="0" fontId="1" fillId="0" borderId="29" xfId="0" applyFont="1" applyBorder="1" applyAlignment="1">
      <alignment horizontal="center" vertical="center" wrapText="1"/>
    </xf>
    <xf numFmtId="0" fontId="2" fillId="0" borderId="25" xfId="0" applyFont="1" applyBorder="1" applyAlignment="1">
      <alignment/>
    </xf>
    <xf numFmtId="0" fontId="1" fillId="0" borderId="18"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30" xfId="0" applyFont="1" applyBorder="1" applyAlignment="1">
      <alignment/>
    </xf>
    <xf numFmtId="0" fontId="1" fillId="0" borderId="22" xfId="0" applyFont="1" applyBorder="1" applyAlignment="1">
      <alignment/>
    </xf>
    <xf numFmtId="0" fontId="1" fillId="0" borderId="23" xfId="0" applyFont="1" applyBorder="1" applyAlignment="1">
      <alignment/>
    </xf>
    <xf numFmtId="0" fontId="2" fillId="0" borderId="23"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21" xfId="0" applyFont="1" applyBorder="1" applyAlignment="1">
      <alignment/>
    </xf>
    <xf numFmtId="0" fontId="1" fillId="0" borderId="31" xfId="0" applyFont="1" applyBorder="1" applyAlignment="1">
      <alignment/>
    </xf>
    <xf numFmtId="0" fontId="8" fillId="0" borderId="27" xfId="0" applyFont="1" applyBorder="1" applyAlignment="1">
      <alignment/>
    </xf>
    <xf numFmtId="0" fontId="1" fillId="0" borderId="29" xfId="0" applyFont="1" applyBorder="1" applyAlignment="1">
      <alignment/>
    </xf>
    <xf numFmtId="0" fontId="2" fillId="0" borderId="32" xfId="0" applyFont="1" applyBorder="1" applyAlignment="1">
      <alignment horizontal="center" vertical="center" wrapText="1"/>
    </xf>
    <xf numFmtId="0" fontId="20" fillId="0" borderId="0" xfId="58" applyFont="1">
      <alignment/>
      <protection/>
    </xf>
    <xf numFmtId="0" fontId="20" fillId="0" borderId="0" xfId="58" applyFont="1" applyAlignment="1">
      <alignment horizontal="right"/>
      <protection/>
    </xf>
    <xf numFmtId="0" fontId="1" fillId="0" borderId="0" xfId="58" applyFont="1">
      <alignment/>
      <protection/>
    </xf>
    <xf numFmtId="0" fontId="10" fillId="0" borderId="0" xfId="58" applyFont="1">
      <alignment/>
      <protection/>
    </xf>
    <xf numFmtId="0" fontId="14" fillId="0" borderId="0" xfId="58" applyFont="1">
      <alignment/>
      <protection/>
    </xf>
    <xf numFmtId="0" fontId="13" fillId="0" borderId="0" xfId="58" applyFont="1" applyAlignment="1">
      <alignment vertical="center"/>
      <protection/>
    </xf>
    <xf numFmtId="0" fontId="14" fillId="0" borderId="13" xfId="58" applyFont="1" applyBorder="1" applyAlignment="1">
      <alignment horizontal="center" vertical="center" wrapText="1"/>
      <protection/>
    </xf>
    <xf numFmtId="0" fontId="21" fillId="0" borderId="17" xfId="58" applyFont="1" applyBorder="1" applyAlignment="1">
      <alignment horizontal="center" vertical="center" wrapText="1"/>
      <protection/>
    </xf>
    <xf numFmtId="0" fontId="21" fillId="0" borderId="16" xfId="58" applyFont="1" applyBorder="1" applyAlignment="1">
      <alignment horizontal="center" vertical="center" wrapText="1"/>
      <protection/>
    </xf>
    <xf numFmtId="0" fontId="21" fillId="0" borderId="18" xfId="58" applyFont="1" applyBorder="1" applyAlignment="1">
      <alignment horizontal="center" vertical="center" wrapText="1"/>
      <protection/>
    </xf>
    <xf numFmtId="0" fontId="21" fillId="0" borderId="11" xfId="58" applyFont="1" applyBorder="1" applyAlignment="1">
      <alignment vertical="center" wrapText="1"/>
      <protection/>
    </xf>
    <xf numFmtId="0" fontId="14" fillId="0" borderId="10" xfId="58" applyFont="1" applyBorder="1" applyAlignment="1">
      <alignment vertical="center" wrapText="1"/>
      <protection/>
    </xf>
    <xf numFmtId="0" fontId="14" fillId="0" borderId="10" xfId="58" applyFont="1" applyBorder="1" applyAlignment="1">
      <alignment horizontal="center" vertical="center" wrapText="1"/>
      <protection/>
    </xf>
    <xf numFmtId="0" fontId="14" fillId="0" borderId="33" xfId="58" applyFont="1" applyBorder="1" applyAlignment="1">
      <alignment horizontal="center" vertical="center" wrapText="1"/>
      <protection/>
    </xf>
    <xf numFmtId="0" fontId="14" fillId="0" borderId="33" xfId="58" applyFont="1" applyBorder="1" applyAlignment="1">
      <alignment vertical="center" wrapText="1"/>
      <protection/>
    </xf>
    <xf numFmtId="0" fontId="10" fillId="0" borderId="0" xfId="58" applyFont="1">
      <alignment/>
      <protection/>
    </xf>
    <xf numFmtId="0" fontId="10" fillId="0" borderId="0" xfId="58" applyFont="1" applyAlignment="1">
      <alignment horizontal="center"/>
      <protection/>
    </xf>
    <xf numFmtId="0" fontId="21" fillId="35" borderId="11" xfId="58" applyFont="1" applyFill="1" applyBorder="1" applyAlignment="1">
      <alignment vertical="center" wrapText="1"/>
      <protection/>
    </xf>
    <xf numFmtId="0" fontId="13" fillId="35" borderId="10" xfId="58" applyFont="1" applyFill="1" applyBorder="1" applyAlignment="1">
      <alignment vertical="center" wrapText="1"/>
      <protection/>
    </xf>
    <xf numFmtId="0" fontId="13" fillId="35" borderId="10" xfId="58" applyFont="1" applyFill="1" applyBorder="1" applyAlignment="1">
      <alignment horizontal="center" vertical="center" wrapText="1"/>
      <protection/>
    </xf>
    <xf numFmtId="3" fontId="22" fillId="0" borderId="10" xfId="58" applyNumberFormat="1" applyFont="1" applyBorder="1" applyAlignment="1">
      <alignment vertical="center" wrapText="1"/>
      <protection/>
    </xf>
    <xf numFmtId="3" fontId="22" fillId="0" borderId="15" xfId="58" applyNumberFormat="1" applyFont="1" applyBorder="1" applyAlignment="1">
      <alignment vertical="center" wrapText="1"/>
      <protection/>
    </xf>
    <xf numFmtId="3" fontId="14" fillId="0" borderId="10" xfId="58" applyNumberFormat="1" applyFont="1" applyBorder="1" applyAlignment="1">
      <alignment vertical="center" wrapText="1"/>
      <protection/>
    </xf>
    <xf numFmtId="3" fontId="14" fillId="0" borderId="13" xfId="58" applyNumberFormat="1" applyFont="1" applyBorder="1" applyAlignment="1">
      <alignment vertical="center" wrapText="1"/>
      <protection/>
    </xf>
    <xf numFmtId="3" fontId="22" fillId="0" borderId="13" xfId="58" applyNumberFormat="1" applyFont="1" applyBorder="1" applyAlignment="1">
      <alignment vertical="center" wrapText="1"/>
      <protection/>
    </xf>
    <xf numFmtId="3" fontId="22" fillId="0" borderId="14" xfId="58" applyNumberFormat="1" applyFont="1" applyBorder="1" applyAlignment="1">
      <alignment vertical="center" wrapText="1"/>
      <protection/>
    </xf>
    <xf numFmtId="0" fontId="14" fillId="0" borderId="0" xfId="58" applyFont="1" applyAlignment="1">
      <alignment horizontal="right"/>
      <protection/>
    </xf>
    <xf numFmtId="3" fontId="1" fillId="0" borderId="15" xfId="0" applyNumberFormat="1" applyFont="1" applyBorder="1" applyAlignment="1">
      <alignment horizontal="center" vertical="center" wrapText="1"/>
    </xf>
    <xf numFmtId="3" fontId="12" fillId="0" borderId="18" xfId="0" applyNumberFormat="1" applyFont="1" applyFill="1" applyBorder="1" applyAlignment="1">
      <alignment horizontal="center" vertical="center"/>
    </xf>
    <xf numFmtId="3" fontId="12" fillId="0" borderId="15" xfId="0" applyNumberFormat="1" applyFont="1" applyFill="1" applyBorder="1" applyAlignment="1">
      <alignment horizontal="center" vertical="center"/>
    </xf>
    <xf numFmtId="3" fontId="1" fillId="0" borderId="18" xfId="0" applyNumberFormat="1" applyFont="1" applyBorder="1" applyAlignment="1">
      <alignment horizontal="center" vertical="center" wrapText="1"/>
    </xf>
    <xf numFmtId="3" fontId="2" fillId="0" borderId="10" xfId="0" applyNumberFormat="1" applyFont="1" applyBorder="1" applyAlignment="1">
      <alignment/>
    </xf>
    <xf numFmtId="3" fontId="2" fillId="0" borderId="13" xfId="0" applyNumberFormat="1" applyFont="1" applyBorder="1" applyAlignment="1">
      <alignment/>
    </xf>
    <xf numFmtId="3" fontId="1" fillId="0" borderId="16" xfId="0" applyNumberFormat="1" applyFont="1" applyBorder="1" applyAlignment="1">
      <alignment horizontal="right" vertical="center" wrapText="1"/>
    </xf>
    <xf numFmtId="3" fontId="12" fillId="0" borderId="16" xfId="0" applyNumberFormat="1" applyFont="1" applyBorder="1" applyAlignment="1">
      <alignment horizontal="right" vertical="center"/>
    </xf>
    <xf numFmtId="3" fontId="12" fillId="0" borderId="16" xfId="0" applyNumberFormat="1" applyFont="1" applyFill="1" applyBorder="1" applyAlignment="1">
      <alignment horizontal="right" vertical="center"/>
    </xf>
    <xf numFmtId="3" fontId="12" fillId="0" borderId="10" xfId="0" applyNumberFormat="1" applyFont="1" applyBorder="1" applyAlignment="1">
      <alignment horizontal="right" vertical="center" wrapText="1"/>
    </xf>
    <xf numFmtId="3" fontId="12" fillId="0" borderId="10" xfId="0" applyNumberFormat="1" applyFont="1" applyFill="1" applyBorder="1" applyAlignment="1" applyProtection="1">
      <alignment horizontal="right" vertical="center"/>
      <protection/>
    </xf>
    <xf numFmtId="3" fontId="1" fillId="0" borderId="10" xfId="0" applyNumberFormat="1" applyFont="1" applyBorder="1" applyAlignment="1">
      <alignment horizontal="right" vertical="center" wrapText="1"/>
    </xf>
    <xf numFmtId="0" fontId="2" fillId="0" borderId="30" xfId="0" applyFont="1" applyBorder="1" applyAlignment="1">
      <alignment horizontal="center" vertical="top" wrapText="1"/>
    </xf>
    <xf numFmtId="0" fontId="2" fillId="0" borderId="15" xfId="0" applyFont="1" applyBorder="1" applyAlignment="1">
      <alignment horizontal="center" vertical="top" wrapText="1"/>
    </xf>
    <xf numFmtId="0" fontId="2" fillId="0" borderId="14" xfId="0" applyFont="1" applyBorder="1" applyAlignment="1">
      <alignment horizontal="center" vertical="top" wrapText="1"/>
    </xf>
    <xf numFmtId="3" fontId="2" fillId="0" borderId="10" xfId="0" applyNumberFormat="1" applyFont="1" applyBorder="1" applyAlignment="1">
      <alignment horizontal="left" vertical="center" wrapText="1"/>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3" xfId="0" applyNumberFormat="1" applyFont="1" applyBorder="1" applyAlignment="1">
      <alignment horizontal="left" vertical="center" wrapText="1"/>
    </xf>
    <xf numFmtId="3" fontId="2" fillId="0" borderId="13" xfId="0" applyNumberFormat="1" applyFont="1" applyBorder="1" applyAlignment="1">
      <alignment horizontal="center" vertical="center" wrapText="1"/>
    </xf>
    <xf numFmtId="3" fontId="2" fillId="0" borderId="33" xfId="0" applyNumberFormat="1" applyFont="1" applyBorder="1" applyAlignment="1">
      <alignment/>
    </xf>
    <xf numFmtId="3" fontId="2" fillId="0" borderId="34" xfId="0" applyNumberFormat="1" applyFont="1" applyBorder="1" applyAlignment="1">
      <alignment/>
    </xf>
    <xf numFmtId="3" fontId="2" fillId="0" borderId="35" xfId="0" applyNumberFormat="1" applyFont="1" applyBorder="1" applyAlignment="1">
      <alignment/>
    </xf>
    <xf numFmtId="3" fontId="2" fillId="0" borderId="36" xfId="0" applyNumberFormat="1" applyFont="1" applyBorder="1" applyAlignment="1">
      <alignment/>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30" xfId="0" applyFont="1" applyBorder="1" applyAlignment="1">
      <alignment horizontal="center" vertical="center" wrapText="1"/>
    </xf>
    <xf numFmtId="0" fontId="12" fillId="0" borderId="15" xfId="0" applyFont="1" applyBorder="1" applyAlignment="1">
      <alignment/>
    </xf>
    <xf numFmtId="0" fontId="12" fillId="0" borderId="33" xfId="0" applyFont="1" applyBorder="1" applyAlignment="1">
      <alignment/>
    </xf>
    <xf numFmtId="0" fontId="12" fillId="0" borderId="20" xfId="0" applyFont="1" applyBorder="1" applyAlignment="1">
      <alignment/>
    </xf>
    <xf numFmtId="0" fontId="12" fillId="0" borderId="16" xfId="0" applyFont="1" applyBorder="1" applyAlignment="1">
      <alignment/>
    </xf>
    <xf numFmtId="0" fontId="12" fillId="0" borderId="23" xfId="0" applyFont="1" applyBorder="1" applyAlignment="1">
      <alignment/>
    </xf>
    <xf numFmtId="0" fontId="12" fillId="0" borderId="30" xfId="0" applyFont="1" applyBorder="1" applyAlignment="1">
      <alignment/>
    </xf>
    <xf numFmtId="0" fontId="12" fillId="0" borderId="37" xfId="0" applyFont="1" applyBorder="1" applyAlignment="1">
      <alignment/>
    </xf>
    <xf numFmtId="49" fontId="12" fillId="0" borderId="38" xfId="0" applyNumberFormat="1" applyFont="1" applyBorder="1" applyAlignment="1">
      <alignment horizontal="center" vertical="center"/>
    </xf>
    <xf numFmtId="49" fontId="12" fillId="0" borderId="39" xfId="0" applyNumberFormat="1" applyFont="1" applyBorder="1" applyAlignment="1">
      <alignment horizontal="center" vertical="center"/>
    </xf>
    <xf numFmtId="49" fontId="12" fillId="0" borderId="40" xfId="0" applyNumberFormat="1" applyFont="1" applyBorder="1" applyAlignment="1">
      <alignment horizontal="center" vertical="center"/>
    </xf>
    <xf numFmtId="49" fontId="16" fillId="0" borderId="41" xfId="0" applyNumberFormat="1" applyFont="1" applyBorder="1" applyAlignment="1">
      <alignment horizontal="center" vertical="center" wrapText="1"/>
    </xf>
    <xf numFmtId="49" fontId="16" fillId="0" borderId="40" xfId="0" applyNumberFormat="1" applyFont="1" applyBorder="1" applyAlignment="1">
      <alignment horizontal="center" vertical="center" wrapText="1"/>
    </xf>
    <xf numFmtId="0" fontId="16" fillId="0" borderId="42" xfId="0" applyFont="1" applyBorder="1" applyAlignment="1">
      <alignment horizontal="center" vertical="center" wrapText="1"/>
    </xf>
    <xf numFmtId="0" fontId="16" fillId="0" borderId="43" xfId="0" applyFont="1" applyBorder="1" applyAlignment="1">
      <alignment horizontal="center" vertical="center" wrapText="1"/>
    </xf>
    <xf numFmtId="0" fontId="12" fillId="35" borderId="44" xfId="0" applyFont="1" applyFill="1" applyBorder="1" applyAlignment="1">
      <alignment/>
    </xf>
    <xf numFmtId="0" fontId="12" fillId="35" borderId="14" xfId="0" applyFont="1" applyFill="1" applyBorder="1" applyAlignment="1">
      <alignment/>
    </xf>
    <xf numFmtId="0" fontId="12" fillId="34" borderId="37" xfId="0" applyFont="1" applyFill="1" applyBorder="1" applyAlignment="1">
      <alignment/>
    </xf>
    <xf numFmtId="0" fontId="12" fillId="34" borderId="13" xfId="0" applyFont="1" applyFill="1" applyBorder="1" applyAlignment="1">
      <alignment/>
    </xf>
    <xf numFmtId="0" fontId="12" fillId="34" borderId="36" xfId="0" applyFont="1" applyFill="1" applyBorder="1" applyAlignment="1">
      <alignment/>
    </xf>
    <xf numFmtId="49" fontId="12" fillId="0" borderId="11" xfId="0" applyNumberFormat="1" applyFont="1" applyBorder="1" applyAlignment="1">
      <alignment horizontal="center" vertical="center"/>
    </xf>
    <xf numFmtId="49" fontId="12" fillId="35" borderId="12" xfId="0" applyNumberFormat="1" applyFont="1" applyFill="1" applyBorder="1" applyAlignment="1">
      <alignment horizontal="center" vertical="center"/>
    </xf>
    <xf numFmtId="0" fontId="14" fillId="0" borderId="0" xfId="58" applyFont="1" applyAlignment="1">
      <alignment wrapText="1"/>
      <protection/>
    </xf>
    <xf numFmtId="0" fontId="5" fillId="0" borderId="22" xfId="0" applyFont="1" applyBorder="1" applyAlignment="1">
      <alignment horizontal="center" vertical="center" wrapText="1"/>
    </xf>
    <xf numFmtId="0" fontId="5" fillId="0" borderId="30" xfId="0" applyFont="1" applyFill="1" applyBorder="1" applyAlignment="1">
      <alignment horizontal="center" vertical="center" wrapText="1"/>
    </xf>
    <xf numFmtId="49" fontId="11" fillId="0" borderId="11" xfId="0" applyNumberFormat="1" applyFont="1" applyBorder="1" applyAlignment="1">
      <alignment horizontal="center" vertical="center"/>
    </xf>
    <xf numFmtId="0" fontId="11" fillId="0" borderId="15" xfId="0" applyFont="1" applyBorder="1" applyAlignment="1">
      <alignment/>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5" fillId="0" borderId="14" xfId="0" applyFont="1" applyBorder="1" applyAlignment="1">
      <alignment/>
    </xf>
    <xf numFmtId="0" fontId="11" fillId="0" borderId="0" xfId="0" applyFont="1" applyBorder="1" applyAlignment="1">
      <alignment/>
    </xf>
    <xf numFmtId="0" fontId="2" fillId="0" borderId="0" xfId="0" applyFont="1" applyBorder="1" applyAlignment="1">
      <alignment horizontal="center" vertical="center"/>
    </xf>
    <xf numFmtId="0" fontId="2" fillId="0" borderId="25"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3" fontId="2" fillId="0" borderId="15" xfId="0" applyNumberFormat="1" applyFont="1" applyFill="1" applyBorder="1" applyAlignment="1">
      <alignment horizontal="center" vertical="center" wrapText="1"/>
    </xf>
    <xf numFmtId="3" fontId="2" fillId="0" borderId="15" xfId="0" applyNumberFormat="1" applyFont="1" applyBorder="1" applyAlignment="1">
      <alignment/>
    </xf>
    <xf numFmtId="3" fontId="2" fillId="0" borderId="14" xfId="0" applyNumberFormat="1" applyFont="1" applyBorder="1" applyAlignment="1">
      <alignment/>
    </xf>
    <xf numFmtId="0" fontId="2" fillId="0" borderId="0" xfId="0" applyFont="1" applyAlignment="1">
      <alignment horizontal="center" wrapText="1"/>
    </xf>
    <xf numFmtId="0" fontId="2" fillId="0" borderId="33" xfId="0" applyFont="1" applyBorder="1" applyAlignment="1">
      <alignment/>
    </xf>
    <xf numFmtId="0" fontId="76" fillId="0" borderId="0" xfId="0" applyFont="1" applyAlignment="1">
      <alignment/>
    </xf>
    <xf numFmtId="0" fontId="76" fillId="0" borderId="0" xfId="0" applyFont="1" applyFill="1" applyBorder="1" applyAlignment="1">
      <alignment horizontal="center" vertical="center" wrapText="1"/>
    </xf>
    <xf numFmtId="0" fontId="76" fillId="0" borderId="0" xfId="0" applyFont="1" applyBorder="1" applyAlignment="1">
      <alignment horizontal="right"/>
    </xf>
    <xf numFmtId="0" fontId="76" fillId="0" borderId="0" xfId="0" applyFont="1" applyBorder="1" applyAlignment="1">
      <alignment/>
    </xf>
    <xf numFmtId="0" fontId="76" fillId="0" borderId="45" xfId="0" applyFont="1" applyBorder="1" applyAlignment="1">
      <alignment/>
    </xf>
    <xf numFmtId="49" fontId="15" fillId="33" borderId="14" xfId="0" applyNumberFormat="1" applyFont="1" applyFill="1" applyBorder="1" applyAlignment="1" applyProtection="1">
      <alignment horizontal="center" vertical="center" wrapText="1"/>
      <protection/>
    </xf>
    <xf numFmtId="49" fontId="15" fillId="33" borderId="34" xfId="0" applyNumberFormat="1" applyFont="1" applyFill="1" applyBorder="1" applyAlignment="1" applyProtection="1">
      <alignment horizontal="center" vertical="center" wrapText="1"/>
      <protection/>
    </xf>
    <xf numFmtId="49" fontId="15" fillId="33" borderId="46" xfId="0" applyNumberFormat="1" applyFont="1" applyFill="1" applyBorder="1" applyAlignment="1" applyProtection="1">
      <alignment horizontal="center" vertical="center" wrapText="1"/>
      <protection/>
    </xf>
    <xf numFmtId="0" fontId="25" fillId="33" borderId="42" xfId="0" applyFont="1" applyFill="1" applyBorder="1" applyAlignment="1" applyProtection="1">
      <alignment horizontal="center" vertical="center" wrapText="1"/>
      <protection/>
    </xf>
    <xf numFmtId="0" fontId="76" fillId="0" borderId="47" xfId="0" applyFont="1" applyBorder="1" applyAlignment="1">
      <alignment horizontal="center" vertical="center"/>
    </xf>
    <xf numFmtId="0" fontId="76" fillId="0" borderId="32" xfId="0" applyFont="1" applyBorder="1" applyAlignment="1">
      <alignment horizontal="center" vertical="center"/>
    </xf>
    <xf numFmtId="0" fontId="77" fillId="0" borderId="0" xfId="0" applyFont="1" applyAlignment="1">
      <alignment/>
    </xf>
    <xf numFmtId="0" fontId="76" fillId="0" borderId="45" xfId="0" applyFont="1" applyBorder="1" applyAlignment="1">
      <alignment horizontal="right"/>
    </xf>
    <xf numFmtId="3" fontId="76" fillId="0" borderId="38" xfId="0" applyNumberFormat="1" applyFont="1" applyBorder="1" applyAlignment="1">
      <alignment horizontal="right"/>
    </xf>
    <xf numFmtId="3" fontId="76" fillId="0" borderId="18" xfId="0" applyNumberFormat="1" applyFont="1" applyBorder="1" applyAlignment="1">
      <alignment horizontal="right"/>
    </xf>
    <xf numFmtId="3" fontId="76" fillId="0" borderId="48" xfId="0" applyNumberFormat="1" applyFont="1" applyBorder="1" applyAlignment="1">
      <alignment horizontal="right"/>
    </xf>
    <xf numFmtId="3" fontId="76" fillId="0" borderId="17" xfId="0" applyNumberFormat="1" applyFont="1" applyBorder="1" applyAlignment="1">
      <alignment horizontal="right"/>
    </xf>
    <xf numFmtId="3" fontId="76" fillId="0" borderId="39" xfId="0" applyNumberFormat="1" applyFont="1" applyBorder="1" applyAlignment="1">
      <alignment horizontal="right"/>
    </xf>
    <xf numFmtId="3" fontId="76" fillId="0" borderId="15" xfId="0" applyNumberFormat="1" applyFont="1" applyBorder="1" applyAlignment="1">
      <alignment horizontal="right"/>
    </xf>
    <xf numFmtId="3" fontId="76" fillId="0" borderId="49" xfId="0" applyNumberFormat="1" applyFont="1" applyBorder="1" applyAlignment="1">
      <alignment horizontal="right"/>
    </xf>
    <xf numFmtId="3" fontId="76" fillId="0" borderId="11" xfId="0" applyNumberFormat="1" applyFont="1" applyBorder="1" applyAlignment="1">
      <alignment horizontal="right"/>
    </xf>
    <xf numFmtId="3" fontId="76" fillId="33" borderId="50" xfId="0" applyNumberFormat="1" applyFont="1" applyFill="1" applyBorder="1" applyAlignment="1">
      <alignment/>
    </xf>
    <xf numFmtId="3" fontId="76" fillId="33" borderId="31" xfId="0" applyNumberFormat="1" applyFont="1" applyFill="1" applyBorder="1" applyAlignment="1">
      <alignment/>
    </xf>
    <xf numFmtId="3" fontId="76" fillId="33" borderId="51" xfId="0" applyNumberFormat="1" applyFont="1" applyFill="1" applyBorder="1" applyAlignment="1">
      <alignment/>
    </xf>
    <xf numFmtId="3" fontId="76" fillId="33" borderId="21" xfId="0" applyNumberFormat="1" applyFont="1" applyFill="1" applyBorder="1" applyAlignment="1">
      <alignment/>
    </xf>
    <xf numFmtId="3" fontId="76" fillId="0" borderId="52" xfId="0" applyNumberFormat="1" applyFont="1" applyBorder="1" applyAlignment="1">
      <alignment horizontal="right"/>
    </xf>
    <xf numFmtId="3" fontId="76" fillId="0" borderId="53" xfId="0" applyNumberFormat="1" applyFont="1" applyBorder="1" applyAlignment="1">
      <alignment horizontal="right"/>
    </xf>
    <xf numFmtId="0" fontId="76" fillId="0" borderId="25" xfId="0" applyFont="1" applyBorder="1" applyAlignment="1">
      <alignment horizontal="right"/>
    </xf>
    <xf numFmtId="0" fontId="78" fillId="0" borderId="0" xfId="0" applyFont="1" applyAlignment="1">
      <alignment vertical="center"/>
    </xf>
    <xf numFmtId="0" fontId="0" fillId="0" borderId="54" xfId="0" applyBorder="1" applyAlignment="1">
      <alignment/>
    </xf>
    <xf numFmtId="0" fontId="76" fillId="0" borderId="0" xfId="0" applyFont="1" applyFill="1" applyBorder="1" applyAlignment="1">
      <alignment horizontal="right" vertical="center"/>
    </xf>
    <xf numFmtId="0" fontId="76" fillId="0" borderId="0" xfId="0" applyFont="1" applyFill="1" applyBorder="1" applyAlignment="1">
      <alignment/>
    </xf>
    <xf numFmtId="49" fontId="15" fillId="33" borderId="55" xfId="0" applyNumberFormat="1" applyFont="1" applyFill="1" applyBorder="1" applyAlignment="1" applyProtection="1">
      <alignment horizontal="center" vertical="center" wrapText="1"/>
      <protection/>
    </xf>
    <xf numFmtId="0" fontId="26" fillId="0" borderId="56" xfId="0" applyFont="1" applyBorder="1" applyAlignment="1">
      <alignment horizontal="center" vertical="center" wrapText="1"/>
    </xf>
    <xf numFmtId="0" fontId="3" fillId="0" borderId="10" xfId="0" applyFont="1" applyBorder="1" applyAlignment="1">
      <alignment horizontal="center" vertical="center" wrapText="1"/>
    </xf>
    <xf numFmtId="4" fontId="3" fillId="0" borderId="10" xfId="0" applyNumberFormat="1" applyFont="1" applyBorder="1" applyAlignment="1">
      <alignment horizontal="right" vertical="center" wrapText="1"/>
    </xf>
    <xf numFmtId="49" fontId="3" fillId="0" borderId="10" xfId="0" applyNumberFormat="1" applyFont="1" applyBorder="1" applyAlignment="1">
      <alignment horizontal="center" vertical="center" wrapText="1"/>
    </xf>
    <xf numFmtId="0" fontId="5" fillId="0" borderId="10" xfId="0" applyFont="1" applyBorder="1" applyAlignment="1">
      <alignment horizontal="center"/>
    </xf>
    <xf numFmtId="0" fontId="2" fillId="0" borderId="10" xfId="0" applyFont="1" applyBorder="1" applyAlignment="1">
      <alignment horizontal="justify" vertical="top" wrapText="1"/>
    </xf>
    <xf numFmtId="49" fontId="2" fillId="0" borderId="10" xfId="0" applyNumberFormat="1" applyFont="1" applyBorder="1" applyAlignment="1">
      <alignment horizontal="center" vertical="center"/>
    </xf>
    <xf numFmtId="0" fontId="11" fillId="0" borderId="23" xfId="59" applyFont="1" applyBorder="1">
      <alignment/>
      <protection/>
    </xf>
    <xf numFmtId="0" fontId="12" fillId="0" borderId="57" xfId="0" applyFont="1" applyBorder="1" applyAlignment="1">
      <alignment/>
    </xf>
    <xf numFmtId="196" fontId="11" fillId="0" borderId="58" xfId="44" applyNumberFormat="1" applyFont="1" applyBorder="1" applyAlignment="1">
      <alignment horizontal="right"/>
    </xf>
    <xf numFmtId="0" fontId="11" fillId="0" borderId="10" xfId="59" applyFont="1" applyBorder="1">
      <alignment/>
      <protection/>
    </xf>
    <xf numFmtId="0" fontId="12" fillId="0" borderId="59" xfId="0" applyFont="1" applyBorder="1" applyAlignment="1">
      <alignment/>
    </xf>
    <xf numFmtId="0" fontId="12" fillId="0" borderId="49" xfId="0" applyFont="1" applyBorder="1" applyAlignment="1">
      <alignment/>
    </xf>
    <xf numFmtId="0" fontId="11" fillId="0" borderId="13" xfId="59" applyFont="1" applyBorder="1">
      <alignment/>
      <protection/>
    </xf>
    <xf numFmtId="0" fontId="12" fillId="0" borderId="60" xfId="0" applyFont="1" applyBorder="1" applyAlignment="1">
      <alignment/>
    </xf>
    <xf numFmtId="196" fontId="11" fillId="0" borderId="42" xfId="44" applyNumberFormat="1" applyFont="1" applyBorder="1" applyAlignment="1">
      <alignment horizontal="right"/>
    </xf>
    <xf numFmtId="0" fontId="12" fillId="34" borderId="61" xfId="0" applyFont="1" applyFill="1" applyBorder="1" applyAlignment="1">
      <alignment/>
    </xf>
    <xf numFmtId="196" fontId="12" fillId="35" borderId="42" xfId="0" applyNumberFormat="1" applyFont="1" applyFill="1" applyBorder="1" applyAlignment="1">
      <alignment/>
    </xf>
    <xf numFmtId="171" fontId="11" fillId="0" borderId="58" xfId="42" applyFont="1" applyBorder="1" applyAlignment="1">
      <alignment horizontal="right"/>
    </xf>
    <xf numFmtId="196" fontId="12" fillId="0" borderId="30" xfId="42" applyNumberFormat="1" applyFont="1" applyBorder="1" applyAlignment="1">
      <alignment/>
    </xf>
    <xf numFmtId="0" fontId="12" fillId="34" borderId="60" xfId="0" applyFont="1" applyFill="1" applyBorder="1" applyAlignment="1">
      <alignment/>
    </xf>
    <xf numFmtId="0" fontId="12" fillId="34" borderId="42" xfId="0" applyFont="1" applyFill="1" applyBorder="1" applyAlignment="1">
      <alignment/>
    </xf>
    <xf numFmtId="196" fontId="12" fillId="0" borderId="62" xfId="42" applyNumberFormat="1" applyFont="1" applyBorder="1" applyAlignment="1">
      <alignment/>
    </xf>
    <xf numFmtId="3" fontId="27" fillId="36" borderId="10" xfId="0" applyNumberFormat="1" applyFont="1" applyFill="1" applyBorder="1" applyAlignment="1">
      <alignment horizontal="right" vertical="center" wrapText="1"/>
    </xf>
    <xf numFmtId="3" fontId="3" fillId="0" borderId="10" xfId="0" applyNumberFormat="1" applyFont="1" applyBorder="1" applyAlignment="1">
      <alignment horizontal="right" vertical="center" wrapText="1"/>
    </xf>
    <xf numFmtId="3" fontId="22" fillId="0" borderId="20" xfId="58" applyNumberFormat="1" applyFont="1" applyBorder="1" applyAlignment="1">
      <alignment vertical="center" wrapText="1"/>
      <protection/>
    </xf>
    <xf numFmtId="3" fontId="22" fillId="0" borderId="33" xfId="58" applyNumberFormat="1" applyFont="1" applyBorder="1" applyAlignment="1">
      <alignment vertical="center" wrapText="1"/>
      <protection/>
    </xf>
    <xf numFmtId="0" fontId="5" fillId="0" borderId="13" xfId="0" applyFont="1" applyBorder="1" applyAlignment="1">
      <alignment horizontal="center"/>
    </xf>
    <xf numFmtId="0" fontId="11" fillId="0" borderId="10" xfId="0" applyFont="1" applyBorder="1" applyAlignment="1">
      <alignment horizontal="center"/>
    </xf>
    <xf numFmtId="3" fontId="2" fillId="0" borderId="56" xfId="0" applyNumberFormat="1" applyFont="1" applyBorder="1" applyAlignment="1">
      <alignment horizontal="right" vertical="center" wrapText="1"/>
    </xf>
    <xf numFmtId="3" fontId="28" fillId="0" borderId="56" xfId="0" applyNumberFormat="1" applyFont="1" applyBorder="1" applyAlignment="1">
      <alignment horizontal="right" vertical="center" wrapText="1"/>
    </xf>
    <xf numFmtId="3" fontId="1" fillId="0" borderId="56" xfId="0" applyNumberFormat="1" applyFont="1" applyFill="1" applyBorder="1" applyAlignment="1" applyProtection="1">
      <alignment vertical="center"/>
      <protection/>
    </xf>
    <xf numFmtId="3" fontId="1" fillId="0" borderId="56" xfId="0" applyNumberFormat="1" applyFont="1" applyFill="1" applyBorder="1" applyAlignment="1" applyProtection="1">
      <alignment vertical="center"/>
      <protection locked="0"/>
    </xf>
    <xf numFmtId="3" fontId="2" fillId="0" borderId="56" xfId="0" applyNumberFormat="1" applyFont="1" applyFill="1" applyBorder="1" applyAlignment="1" applyProtection="1">
      <alignment vertical="center"/>
      <protection/>
    </xf>
    <xf numFmtId="3" fontId="2" fillId="0" borderId="56" xfId="0" applyNumberFormat="1" applyFont="1" applyFill="1" applyBorder="1" applyAlignment="1" applyProtection="1">
      <alignment horizontal="right" vertical="center" wrapText="1"/>
      <protection locked="0"/>
    </xf>
    <xf numFmtId="3" fontId="2" fillId="0" borderId="56" xfId="0" applyNumberFormat="1" applyFont="1" applyFill="1" applyBorder="1" applyAlignment="1" applyProtection="1">
      <alignment horizontal="right" vertical="center" wrapText="1"/>
      <protection/>
    </xf>
    <xf numFmtId="3" fontId="2" fillId="0" borderId="56" xfId="0" applyNumberFormat="1" applyFont="1" applyFill="1" applyBorder="1" applyAlignment="1">
      <alignment horizontal="right" vertical="center" wrapText="1"/>
    </xf>
    <xf numFmtId="3" fontId="1" fillId="0" borderId="56" xfId="0" applyNumberFormat="1" applyFont="1" applyFill="1" applyBorder="1" applyAlignment="1" applyProtection="1">
      <alignment horizontal="right" vertical="center" wrapText="1"/>
      <protection locked="0"/>
    </xf>
    <xf numFmtId="3" fontId="1" fillId="0" borderId="56" xfId="0" applyNumberFormat="1" applyFont="1" applyFill="1" applyBorder="1" applyAlignment="1">
      <alignment horizontal="right" vertical="center" wrapText="1"/>
    </xf>
    <xf numFmtId="3" fontId="9" fillId="34" borderId="56" xfId="58" applyNumberFormat="1" applyFont="1" applyFill="1" applyBorder="1" applyAlignment="1">
      <alignment horizontal="right" vertical="center" wrapText="1"/>
      <protection/>
    </xf>
    <xf numFmtId="3" fontId="9" fillId="34" borderId="63" xfId="58" applyNumberFormat="1" applyFont="1" applyFill="1" applyBorder="1" applyAlignment="1">
      <alignment horizontal="right" vertical="center" wrapText="1"/>
      <protection/>
    </xf>
    <xf numFmtId="3" fontId="9" fillId="34" borderId="64" xfId="58" applyNumberFormat="1" applyFont="1" applyFill="1" applyBorder="1" applyAlignment="1">
      <alignment horizontal="right" vertical="center" wrapText="1"/>
      <protection/>
    </xf>
    <xf numFmtId="3" fontId="29" fillId="34" borderId="56" xfId="58" applyNumberFormat="1" applyFont="1" applyFill="1" applyBorder="1" applyAlignment="1">
      <alignment horizontal="right" vertical="center" wrapText="1"/>
      <protection/>
    </xf>
    <xf numFmtId="3" fontId="29" fillId="34" borderId="64" xfId="58" applyNumberFormat="1" applyFont="1" applyFill="1" applyBorder="1" applyAlignment="1">
      <alignment horizontal="right" vertical="center" wrapText="1"/>
      <protection/>
    </xf>
    <xf numFmtId="3" fontId="29" fillId="34" borderId="65" xfId="58" applyNumberFormat="1" applyFont="1" applyFill="1" applyBorder="1" applyAlignment="1">
      <alignment horizontal="right" vertical="center" wrapText="1"/>
      <protection/>
    </xf>
    <xf numFmtId="3" fontId="29" fillId="34" borderId="66" xfId="58" applyNumberFormat="1" applyFont="1" applyFill="1" applyBorder="1" applyAlignment="1">
      <alignment horizontal="right" vertical="center" wrapText="1"/>
      <protection/>
    </xf>
    <xf numFmtId="3" fontId="0" fillId="0" borderId="0" xfId="0" applyNumberFormat="1" applyAlignment="1">
      <alignment/>
    </xf>
    <xf numFmtId="3" fontId="14" fillId="0" borderId="23" xfId="0" applyNumberFormat="1" applyFont="1" applyBorder="1" applyAlignment="1">
      <alignment horizontal="right" vertical="center" wrapText="1"/>
    </xf>
    <xf numFmtId="0" fontId="14" fillId="0" borderId="10" xfId="0" applyFont="1" applyBorder="1" applyAlignment="1">
      <alignment horizontal="right" vertical="center" wrapText="1"/>
    </xf>
    <xf numFmtId="3" fontId="14" fillId="0" borderId="10" xfId="0" applyNumberFormat="1" applyFont="1" applyBorder="1" applyAlignment="1">
      <alignment horizontal="right" vertical="center" wrapText="1"/>
    </xf>
    <xf numFmtId="196" fontId="73" fillId="0" borderId="15" xfId="42" applyNumberFormat="1" applyFont="1" applyBorder="1" applyAlignment="1">
      <alignment/>
    </xf>
    <xf numFmtId="0" fontId="73" fillId="0" borderId="10" xfId="0" applyFont="1" applyBorder="1" applyAlignment="1">
      <alignment wrapText="1"/>
    </xf>
    <xf numFmtId="0" fontId="3" fillId="0" borderId="13" xfId="0" applyFont="1" applyBorder="1" applyAlignment="1">
      <alignment horizontal="center" vertical="center" wrapText="1"/>
    </xf>
    <xf numFmtId="0" fontId="76" fillId="0" borderId="67" xfId="0" applyFont="1" applyBorder="1" applyAlignment="1">
      <alignment horizontal="center" vertical="center"/>
    </xf>
    <xf numFmtId="3" fontId="76" fillId="0" borderId="26" xfId="0" applyNumberFormat="1" applyFont="1" applyBorder="1" applyAlignment="1">
      <alignment horizontal="right"/>
    </xf>
    <xf numFmtId="0" fontId="21" fillId="35" borderId="68" xfId="58" applyFont="1" applyFill="1" applyBorder="1" applyAlignment="1">
      <alignment vertical="center" wrapText="1"/>
      <protection/>
    </xf>
    <xf numFmtId="0" fontId="21" fillId="0" borderId="68" xfId="58" applyFont="1" applyBorder="1" applyAlignment="1">
      <alignment vertical="center" wrapText="1"/>
      <protection/>
    </xf>
    <xf numFmtId="0" fontId="21" fillId="0" borderId="69" xfId="58" applyFont="1" applyBorder="1" applyAlignment="1">
      <alignment vertical="center" wrapText="1"/>
      <protection/>
    </xf>
    <xf numFmtId="3" fontId="22" fillId="0" borderId="33" xfId="58" applyNumberFormat="1" applyFont="1" applyBorder="1" applyAlignment="1">
      <alignment horizontal="center" vertical="center" wrapText="1"/>
      <protection/>
    </xf>
    <xf numFmtId="0" fontId="13" fillId="35" borderId="22" xfId="58" applyFont="1" applyFill="1" applyBorder="1" applyAlignment="1">
      <alignment vertical="center" wrapText="1"/>
      <protection/>
    </xf>
    <xf numFmtId="0" fontId="13" fillId="35" borderId="70" xfId="58" applyFont="1" applyFill="1" applyBorder="1" applyAlignment="1">
      <alignment horizontal="center" vertical="center" wrapText="1"/>
      <protection/>
    </xf>
    <xf numFmtId="0" fontId="14" fillId="0" borderId="11" xfId="58" applyFont="1" applyBorder="1" applyAlignment="1">
      <alignment vertical="center" wrapText="1"/>
      <protection/>
    </xf>
    <xf numFmtId="3" fontId="3" fillId="0" borderId="15" xfId="0" applyNumberFormat="1" applyFont="1" applyBorder="1" applyAlignment="1">
      <alignment horizontal="right" vertical="center" wrapText="1"/>
    </xf>
    <xf numFmtId="0" fontId="14" fillId="0" borderId="11" xfId="58" applyFont="1" applyBorder="1" applyAlignment="1">
      <alignment horizontal="left" vertical="center" wrapText="1"/>
      <protection/>
    </xf>
    <xf numFmtId="0" fontId="14" fillId="0" borderId="12" xfId="58" applyFont="1" applyBorder="1" applyAlignment="1">
      <alignment vertical="center" wrapText="1"/>
      <protection/>
    </xf>
    <xf numFmtId="3" fontId="31" fillId="37" borderId="64" xfId="0" applyNumberFormat="1" applyFont="1" applyFill="1" applyBorder="1" applyAlignment="1">
      <alignment horizontal="right" vertical="center" wrapText="1"/>
    </xf>
    <xf numFmtId="3" fontId="32" fillId="37" borderId="56" xfId="0" applyNumberFormat="1" applyFont="1" applyFill="1" applyBorder="1" applyAlignment="1">
      <alignment horizontal="right" vertical="center" wrapText="1"/>
    </xf>
    <xf numFmtId="3" fontId="32" fillId="37" borderId="64" xfId="0" applyNumberFormat="1" applyFont="1" applyFill="1" applyBorder="1" applyAlignment="1">
      <alignment horizontal="right" vertical="center" wrapText="1"/>
    </xf>
    <xf numFmtId="3" fontId="9" fillId="0" borderId="63" xfId="0" applyNumberFormat="1" applyFont="1" applyBorder="1" applyAlignment="1">
      <alignment horizontal="right" vertical="center" wrapText="1"/>
    </xf>
    <xf numFmtId="3" fontId="9" fillId="0" borderId="56" xfId="0" applyNumberFormat="1" applyFont="1" applyBorder="1" applyAlignment="1">
      <alignment horizontal="right" vertical="center" wrapText="1"/>
    </xf>
    <xf numFmtId="3" fontId="28" fillId="0" borderId="71" xfId="0" applyNumberFormat="1" applyFont="1" applyBorder="1" applyAlignment="1">
      <alignment horizontal="right" vertical="center" wrapText="1"/>
    </xf>
    <xf numFmtId="3" fontId="28" fillId="0" borderId="65" xfId="0" applyNumberFormat="1" applyFont="1" applyBorder="1" applyAlignment="1">
      <alignment horizontal="right" vertical="center" wrapText="1"/>
    </xf>
    <xf numFmtId="3" fontId="31" fillId="37" borderId="66" xfId="0" applyNumberFormat="1" applyFont="1" applyFill="1" applyBorder="1" applyAlignment="1">
      <alignment horizontal="right" vertical="center" wrapText="1"/>
    </xf>
    <xf numFmtId="0" fontId="5" fillId="0" borderId="10" xfId="0" applyFont="1" applyBorder="1" applyAlignment="1">
      <alignment horizontal="center"/>
    </xf>
    <xf numFmtId="171" fontId="3" fillId="0" borderId="10" xfId="42" applyFont="1" applyBorder="1" applyAlignment="1">
      <alignment horizontal="center" vertical="center" wrapText="1"/>
    </xf>
    <xf numFmtId="0" fontId="2" fillId="0" borderId="10" xfId="0" applyFont="1" applyBorder="1" applyAlignment="1">
      <alignment horizontal="right"/>
    </xf>
    <xf numFmtId="0" fontId="76" fillId="0" borderId="72" xfId="0" applyFont="1" applyBorder="1" applyAlignment="1">
      <alignment horizontal="left" wrapText="1"/>
    </xf>
    <xf numFmtId="0" fontId="76" fillId="0" borderId="73" xfId="0" applyFont="1" applyBorder="1" applyAlignment="1">
      <alignment horizontal="left" wrapText="1"/>
    </xf>
    <xf numFmtId="0" fontId="76" fillId="0" borderId="73" xfId="0" applyFont="1" applyBorder="1" applyAlignment="1">
      <alignment horizontal="left"/>
    </xf>
    <xf numFmtId="0" fontId="76" fillId="0" borderId="68" xfId="0" applyFont="1" applyBorder="1" applyAlignment="1">
      <alignment horizontal="right"/>
    </xf>
    <xf numFmtId="49" fontId="15" fillId="33" borderId="58" xfId="0" applyNumberFormat="1" applyFont="1" applyFill="1" applyBorder="1" applyAlignment="1" applyProtection="1">
      <alignment horizontal="center" vertical="center" wrapText="1"/>
      <protection/>
    </xf>
    <xf numFmtId="0" fontId="76" fillId="0" borderId="10" xfId="0" applyFont="1" applyBorder="1" applyAlignment="1">
      <alignment horizontal="right" vertical="center"/>
    </xf>
    <xf numFmtId="49" fontId="76" fillId="0" borderId="10" xfId="0" applyNumberFormat="1" applyFont="1" applyBorder="1" applyAlignment="1">
      <alignment horizontal="right" vertical="center"/>
    </xf>
    <xf numFmtId="3" fontId="76" fillId="0" borderId="10" xfId="0" applyNumberFormat="1" applyFont="1" applyBorder="1" applyAlignment="1">
      <alignment horizontal="right" vertical="center"/>
    </xf>
    <xf numFmtId="0" fontId="76" fillId="0" borderId="10" xfId="0" applyFont="1" applyBorder="1" applyAlignment="1">
      <alignment horizontal="right"/>
    </xf>
    <xf numFmtId="3" fontId="76" fillId="0" borderId="10" xfId="0" applyNumberFormat="1" applyFont="1" applyBorder="1" applyAlignment="1">
      <alignment horizontal="right"/>
    </xf>
    <xf numFmtId="0" fontId="76" fillId="33" borderId="10" xfId="0" applyFont="1" applyFill="1" applyBorder="1" applyAlignment="1">
      <alignment horizontal="right" vertical="center"/>
    </xf>
    <xf numFmtId="0" fontId="76" fillId="33" borderId="10" xfId="0" applyFont="1" applyFill="1" applyBorder="1" applyAlignment="1">
      <alignment/>
    </xf>
    <xf numFmtId="3" fontId="76" fillId="33" borderId="10" xfId="0" applyNumberFormat="1" applyFont="1" applyFill="1" applyBorder="1" applyAlignment="1">
      <alignment/>
    </xf>
    <xf numFmtId="0" fontId="76" fillId="0" borderId="10" xfId="0" applyFont="1" applyBorder="1" applyAlignment="1">
      <alignment horizontal="center" vertical="center"/>
    </xf>
    <xf numFmtId="0" fontId="76" fillId="0" borderId="10" xfId="0" applyFont="1" applyBorder="1" applyAlignment="1">
      <alignment horizontal="left" wrapText="1"/>
    </xf>
    <xf numFmtId="49" fontId="15" fillId="33" borderId="12" xfId="0" applyNumberFormat="1" applyFont="1" applyFill="1" applyBorder="1" applyAlignment="1" applyProtection="1">
      <alignment horizontal="center" vertical="center" wrapText="1"/>
      <protection/>
    </xf>
    <xf numFmtId="3" fontId="76" fillId="0" borderId="74" xfId="0" applyNumberFormat="1" applyFont="1" applyBorder="1" applyAlignment="1">
      <alignment horizontal="right"/>
    </xf>
    <xf numFmtId="0" fontId="5" fillId="0" borderId="23" xfId="58" applyFont="1" applyBorder="1" applyAlignment="1">
      <alignment horizontal="left" vertical="center" wrapText="1"/>
      <protection/>
    </xf>
    <xf numFmtId="3" fontId="9" fillId="34" borderId="75" xfId="58" applyNumberFormat="1" applyFont="1" applyFill="1" applyBorder="1" applyAlignment="1">
      <alignment horizontal="right" vertical="center" wrapText="1"/>
      <protection/>
    </xf>
    <xf numFmtId="0" fontId="26" fillId="0" borderId="13" xfId="0" applyFont="1" applyFill="1" applyBorder="1" applyAlignment="1">
      <alignment horizontal="center" vertical="center" wrapText="1"/>
    </xf>
    <xf numFmtId="3" fontId="33" fillId="35" borderId="23" xfId="58" applyNumberFormat="1" applyFont="1" applyFill="1" applyBorder="1" applyAlignment="1">
      <alignment vertical="center" wrapText="1"/>
      <protection/>
    </xf>
    <xf numFmtId="3" fontId="33" fillId="35" borderId="30" xfId="58" applyNumberFormat="1" applyFont="1" applyFill="1" applyBorder="1" applyAlignment="1">
      <alignment vertical="center" wrapText="1"/>
      <protection/>
    </xf>
    <xf numFmtId="3" fontId="33" fillId="35" borderId="10" xfId="58" applyNumberFormat="1" applyFont="1" applyFill="1" applyBorder="1" applyAlignment="1">
      <alignment vertical="center" wrapText="1"/>
      <protection/>
    </xf>
    <xf numFmtId="3" fontId="33" fillId="35" borderId="15" xfId="58" applyNumberFormat="1" applyFont="1" applyFill="1" applyBorder="1" applyAlignment="1">
      <alignment vertical="center" wrapText="1"/>
      <protection/>
    </xf>
    <xf numFmtId="1" fontId="14" fillId="0" borderId="10" xfId="0" applyNumberFormat="1" applyFont="1" applyBorder="1" applyAlignment="1">
      <alignment vertical="center" wrapText="1"/>
    </xf>
    <xf numFmtId="0" fontId="14" fillId="0" borderId="10" xfId="0" applyFont="1" applyBorder="1" applyAlignment="1">
      <alignment vertical="center" wrapText="1"/>
    </xf>
    <xf numFmtId="0" fontId="5" fillId="0" borderId="65" xfId="0" applyFont="1" applyBorder="1" applyAlignment="1">
      <alignment horizontal="center" vertical="center" wrapText="1"/>
    </xf>
    <xf numFmtId="3" fontId="76" fillId="0" borderId="21" xfId="0" applyNumberFormat="1" applyFont="1" applyBorder="1" applyAlignment="1">
      <alignment horizontal="right"/>
    </xf>
    <xf numFmtId="3" fontId="16" fillId="0" borderId="56" xfId="0" applyNumberFormat="1" applyFont="1" applyBorder="1" applyAlignment="1">
      <alignment horizontal="right" vertical="center" wrapText="1"/>
    </xf>
    <xf numFmtId="3" fontId="16" fillId="0" borderId="64" xfId="0" applyNumberFormat="1" applyFont="1" applyBorder="1" applyAlignment="1">
      <alignment horizontal="right" vertical="center" wrapText="1"/>
    </xf>
    <xf numFmtId="3" fontId="12" fillId="0" borderId="56" xfId="0" applyNumberFormat="1" applyFont="1" applyBorder="1" applyAlignment="1">
      <alignment horizontal="right" vertical="center" wrapText="1"/>
    </xf>
    <xf numFmtId="3" fontId="12" fillId="0" borderId="64" xfId="0" applyNumberFormat="1" applyFont="1" applyBorder="1" applyAlignment="1">
      <alignment horizontal="right" vertical="center" wrapText="1"/>
    </xf>
    <xf numFmtId="3" fontId="34" fillId="0" borderId="56" xfId="0" applyNumberFormat="1" applyFont="1" applyBorder="1" applyAlignment="1">
      <alignment horizontal="right" vertical="center" wrapText="1"/>
    </xf>
    <xf numFmtId="3" fontId="12" fillId="0" borderId="65" xfId="0" applyNumberFormat="1" applyFont="1" applyBorder="1" applyAlignment="1">
      <alignment horizontal="right" vertical="center" wrapText="1"/>
    </xf>
    <xf numFmtId="3" fontId="16" fillId="0" borderId="66" xfId="0" applyNumberFormat="1" applyFont="1" applyBorder="1" applyAlignment="1">
      <alignment horizontal="right" vertical="center" wrapText="1"/>
    </xf>
    <xf numFmtId="3" fontId="76" fillId="0" borderId="0" xfId="0" applyNumberFormat="1" applyFont="1" applyFill="1" applyBorder="1" applyAlignment="1">
      <alignment horizontal="right"/>
    </xf>
    <xf numFmtId="0" fontId="76" fillId="0" borderId="76" xfId="0" applyFont="1" applyBorder="1" applyAlignment="1">
      <alignment horizontal="center" vertical="center"/>
    </xf>
    <xf numFmtId="3" fontId="76" fillId="0" borderId="77" xfId="0" applyNumberFormat="1" applyFont="1" applyBorder="1" applyAlignment="1">
      <alignment horizontal="right"/>
    </xf>
    <xf numFmtId="3" fontId="76" fillId="0" borderId="59" xfId="0" applyNumberFormat="1" applyFont="1" applyBorder="1" applyAlignment="1">
      <alignment horizontal="right"/>
    </xf>
    <xf numFmtId="3" fontId="76" fillId="0" borderId="19" xfId="0" applyNumberFormat="1" applyFont="1" applyBorder="1" applyAlignment="1">
      <alignment horizontal="right"/>
    </xf>
    <xf numFmtId="3" fontId="76" fillId="0" borderId="20" xfId="0" applyNumberFormat="1" applyFont="1" applyBorder="1" applyAlignment="1">
      <alignment horizontal="right"/>
    </xf>
    <xf numFmtId="3" fontId="76" fillId="0" borderId="78" xfId="0" applyNumberFormat="1" applyFont="1" applyBorder="1" applyAlignment="1">
      <alignment horizontal="right"/>
    </xf>
    <xf numFmtId="0" fontId="0" fillId="0" borderId="79" xfId="0" applyFont="1" applyBorder="1" applyAlignment="1">
      <alignment vertical="center" wrapText="1"/>
    </xf>
    <xf numFmtId="0" fontId="0" fillId="0" borderId="80" xfId="0" applyFont="1" applyBorder="1" applyAlignment="1">
      <alignment vertical="center" wrapText="1"/>
    </xf>
    <xf numFmtId="0" fontId="30" fillId="0" borderId="80" xfId="0" applyFont="1" applyBorder="1" applyAlignment="1">
      <alignment vertical="center" wrapText="1"/>
    </xf>
    <xf numFmtId="0" fontId="76" fillId="0" borderId="80" xfId="0" applyFont="1" applyBorder="1" applyAlignment="1">
      <alignment horizontal="left" wrapText="1"/>
    </xf>
    <xf numFmtId="0" fontId="76" fillId="0" borderId="81" xfId="0" applyFont="1" applyBorder="1" applyAlignment="1">
      <alignment horizontal="left" wrapText="1"/>
    </xf>
    <xf numFmtId="0" fontId="76" fillId="0" borderId="68" xfId="0" applyFont="1" applyBorder="1" applyAlignment="1">
      <alignment horizontal="left" wrapText="1"/>
    </xf>
    <xf numFmtId="0" fontId="76" fillId="0" borderId="68" xfId="0" applyFont="1" applyBorder="1" applyAlignment="1">
      <alignment horizontal="left"/>
    </xf>
    <xf numFmtId="0" fontId="76" fillId="0" borderId="82" xfId="0" applyFont="1" applyBorder="1" applyAlignment="1">
      <alignment horizontal="left" wrapText="1"/>
    </xf>
    <xf numFmtId="0" fontId="76" fillId="0" borderId="49" xfId="0" applyFont="1" applyBorder="1" applyAlignment="1">
      <alignment horizontal="left" wrapText="1"/>
    </xf>
    <xf numFmtId="0" fontId="18" fillId="0" borderId="0" xfId="0" applyFont="1" applyAlignment="1">
      <alignment horizontal="center"/>
    </xf>
    <xf numFmtId="0" fontId="1" fillId="0" borderId="22" xfId="0" applyFont="1" applyBorder="1" applyAlignment="1">
      <alignment horizontal="center" vertical="center" wrapText="1"/>
    </xf>
    <xf numFmtId="0" fontId="9" fillId="0" borderId="12" xfId="0" applyFont="1" applyBorder="1" applyAlignment="1">
      <alignment horizontal="center" vertical="center"/>
    </xf>
    <xf numFmtId="0" fontId="5" fillId="0" borderId="83" xfId="0" applyFont="1" applyBorder="1" applyAlignment="1">
      <alignment horizontal="center" vertical="center" wrapText="1"/>
    </xf>
    <xf numFmtId="0" fontId="5" fillId="0" borderId="84" xfId="0" applyFont="1" applyBorder="1" applyAlignment="1">
      <alignment horizontal="center" vertical="center" wrapText="1"/>
    </xf>
    <xf numFmtId="0" fontId="1" fillId="0" borderId="23" xfId="0" applyFont="1" applyBorder="1" applyAlignment="1">
      <alignment horizontal="center" vertical="center" wrapText="1"/>
    </xf>
    <xf numFmtId="0" fontId="9" fillId="0" borderId="13" xfId="0" applyFont="1" applyBorder="1" applyAlignment="1">
      <alignment horizontal="center" vertical="center"/>
    </xf>
    <xf numFmtId="0" fontId="5" fillId="0" borderId="85" xfId="0" applyFont="1" applyBorder="1" applyAlignment="1">
      <alignment horizontal="center" vertical="center" wrapText="1"/>
    </xf>
    <xf numFmtId="0" fontId="5" fillId="0" borderId="86" xfId="0" applyFont="1" applyBorder="1" applyAlignment="1">
      <alignment horizontal="center" vertical="center" wrapText="1"/>
    </xf>
    <xf numFmtId="0" fontId="5" fillId="0" borderId="87" xfId="0" applyFont="1" applyBorder="1" applyAlignment="1">
      <alignment horizontal="center" vertical="center" wrapText="1"/>
    </xf>
    <xf numFmtId="0" fontId="5" fillId="0" borderId="88"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9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3" xfId="0" applyFont="1" applyBorder="1" applyAlignment="1">
      <alignment horizontal="center" vertical="center" wrapText="1"/>
    </xf>
    <xf numFmtId="0" fontId="18" fillId="0" borderId="0" xfId="0" applyFont="1" applyBorder="1" applyAlignment="1">
      <alignment horizontal="center" vertical="center" wrapText="1"/>
    </xf>
    <xf numFmtId="3" fontId="5" fillId="0" borderId="70" xfId="0" applyNumberFormat="1" applyFont="1" applyFill="1" applyBorder="1" applyAlignment="1">
      <alignment horizontal="center" vertical="center" wrapText="1"/>
    </xf>
    <xf numFmtId="3" fontId="5" fillId="0" borderId="36" xfId="0" applyNumberFormat="1" applyFont="1" applyFill="1" applyBorder="1" applyAlignment="1">
      <alignment horizontal="center" vertical="center" wrapText="1"/>
    </xf>
    <xf numFmtId="3" fontId="5" fillId="0" borderId="57" xfId="0" applyNumberFormat="1" applyFont="1" applyFill="1" applyBorder="1" applyAlignment="1">
      <alignment horizontal="center" vertical="center" wrapText="1"/>
    </xf>
    <xf numFmtId="3" fontId="5" fillId="0" borderId="91" xfId="0" applyNumberFormat="1" applyFont="1" applyFill="1" applyBorder="1" applyAlignment="1">
      <alignment horizontal="center" vertical="center" wrapText="1"/>
    </xf>
    <xf numFmtId="0" fontId="5" fillId="0" borderId="62" xfId="0" applyFont="1" applyBorder="1" applyAlignment="1">
      <alignment horizontal="center" vertical="center" wrapText="1"/>
    </xf>
    <xf numFmtId="0" fontId="5" fillId="0" borderId="31" xfId="0" applyFont="1" applyBorder="1" applyAlignment="1">
      <alignment horizontal="center" vertical="center" wrapText="1"/>
    </xf>
    <xf numFmtId="190" fontId="5" fillId="0" borderId="22" xfId="0" applyNumberFormat="1" applyFont="1" applyBorder="1" applyAlignment="1">
      <alignment horizontal="center" vertical="center" wrapText="1"/>
    </xf>
    <xf numFmtId="190" fontId="5" fillId="0" borderId="12" xfId="0" applyNumberFormat="1" applyFont="1" applyBorder="1" applyAlignment="1">
      <alignment horizontal="center" vertical="center" wrapText="1"/>
    </xf>
    <xf numFmtId="0" fontId="5" fillId="0" borderId="70" xfId="0" applyFont="1" applyBorder="1" applyAlignment="1">
      <alignment horizontal="center" vertical="center" wrapText="1"/>
    </xf>
    <xf numFmtId="0" fontId="5" fillId="0" borderId="36" xfId="0" applyFont="1" applyBorder="1" applyAlignment="1">
      <alignment horizontal="center" vertical="center" wrapText="1"/>
    </xf>
    <xf numFmtId="0" fontId="26" fillId="0" borderId="85" xfId="0" applyFont="1" applyBorder="1" applyAlignment="1">
      <alignment horizontal="center" vertical="center" wrapText="1"/>
    </xf>
    <xf numFmtId="0" fontId="26" fillId="0" borderId="63" xfId="0" applyFont="1" applyBorder="1" applyAlignment="1">
      <alignment horizontal="center" vertical="center" wrapText="1"/>
    </xf>
    <xf numFmtId="0" fontId="26" fillId="0" borderId="87" xfId="0" applyFont="1" applyBorder="1" applyAlignment="1">
      <alignment horizontal="center" vertical="center" wrapText="1"/>
    </xf>
    <xf numFmtId="0" fontId="26" fillId="0" borderId="88" xfId="0" applyFont="1" applyBorder="1" applyAlignment="1">
      <alignment horizontal="center" vertical="center" wrapText="1"/>
    </xf>
    <xf numFmtId="0" fontId="4" fillId="0" borderId="83" xfId="0" applyFont="1" applyBorder="1" applyAlignment="1">
      <alignment horizontal="center" vertical="center" wrapText="1"/>
    </xf>
    <xf numFmtId="0" fontId="4" fillId="0" borderId="75"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6" xfId="0" applyFont="1" applyBorder="1" applyAlignment="1">
      <alignment horizontal="center" vertical="center" wrapText="1"/>
    </xf>
    <xf numFmtId="0" fontId="75" fillId="0" borderId="0" xfId="0" applyFont="1" applyFill="1" applyBorder="1" applyAlignment="1">
      <alignment horizontal="left" vertical="center" wrapText="1"/>
    </xf>
    <xf numFmtId="0" fontId="2" fillId="0" borderId="0" xfId="0" applyFont="1" applyAlignment="1">
      <alignment horizontal="center"/>
    </xf>
    <xf numFmtId="0" fontId="18" fillId="0" borderId="0" xfId="0" applyFont="1" applyAlignment="1">
      <alignment horizontal="center"/>
    </xf>
    <xf numFmtId="0" fontId="1" fillId="0" borderId="0" xfId="0" applyFont="1" applyAlignment="1">
      <alignment horizontal="center"/>
    </xf>
    <xf numFmtId="0" fontId="1" fillId="0" borderId="2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3" xfId="0" applyFont="1" applyBorder="1" applyAlignment="1">
      <alignment horizontal="center" vertical="center" wrapText="1"/>
    </xf>
    <xf numFmtId="0" fontId="2" fillId="0" borderId="13" xfId="0" applyFont="1" applyBorder="1" applyAlignment="1">
      <alignment horizontal="center" vertical="center"/>
    </xf>
    <xf numFmtId="0" fontId="16" fillId="0" borderId="0" xfId="0" applyFont="1" applyAlignment="1">
      <alignment horizontal="center"/>
    </xf>
    <xf numFmtId="0" fontId="5" fillId="0" borderId="92" xfId="58" applyFont="1" applyBorder="1" applyAlignment="1">
      <alignment horizontal="center" vertical="center" wrapText="1"/>
      <protection/>
    </xf>
    <xf numFmtId="0" fontId="5" fillId="0" borderId="69" xfId="58" applyFont="1" applyBorder="1" applyAlignment="1">
      <alignment horizontal="center" vertical="center" wrapText="1"/>
      <protection/>
    </xf>
    <xf numFmtId="0" fontId="5" fillId="0" borderId="22" xfId="58" applyFont="1" applyBorder="1" applyAlignment="1">
      <alignment horizontal="center" vertical="center" wrapText="1"/>
      <protection/>
    </xf>
    <xf numFmtId="0" fontId="5" fillId="0" borderId="12" xfId="58" applyFont="1" applyBorder="1" applyAlignment="1">
      <alignment horizontal="center" vertical="center" wrapText="1"/>
      <protection/>
    </xf>
    <xf numFmtId="0" fontId="26" fillId="0" borderId="93" xfId="0" applyFont="1" applyBorder="1" applyAlignment="1">
      <alignment horizontal="center" vertical="center" wrapText="1"/>
    </xf>
    <xf numFmtId="0" fontId="26" fillId="0" borderId="94" xfId="0" applyFont="1" applyBorder="1" applyAlignment="1">
      <alignment horizontal="center" vertical="center" wrapText="1"/>
    </xf>
    <xf numFmtId="0" fontId="26" fillId="0" borderId="95" xfId="58" applyFont="1" applyFill="1" applyBorder="1" applyAlignment="1">
      <alignment horizontal="center" vertical="center" wrapText="1"/>
      <protection/>
    </xf>
    <xf numFmtId="0" fontId="26" fillId="0" borderId="96" xfId="58" applyFont="1" applyFill="1" applyBorder="1" applyAlignment="1">
      <alignment horizontal="center" vertical="center" wrapText="1"/>
      <protection/>
    </xf>
    <xf numFmtId="0" fontId="26" fillId="0" borderId="97" xfId="58" applyFont="1" applyFill="1" applyBorder="1" applyAlignment="1">
      <alignment horizontal="center" vertical="center" wrapText="1"/>
      <protection/>
    </xf>
    <xf numFmtId="0" fontId="26" fillId="0" borderId="98" xfId="58" applyFont="1" applyFill="1" applyBorder="1" applyAlignment="1">
      <alignment horizontal="center" vertical="center" wrapText="1"/>
      <protection/>
    </xf>
    <xf numFmtId="0" fontId="26" fillId="0" borderId="23"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xf>
    <xf numFmtId="0" fontId="11" fillId="0" borderId="0" xfId="0" applyFont="1" applyAlignment="1">
      <alignment horizontal="center"/>
    </xf>
    <xf numFmtId="0" fontId="1" fillId="0" borderId="13" xfId="0" applyFont="1" applyBorder="1" applyAlignment="1">
      <alignment horizontal="center" vertical="center" wrapText="1"/>
    </xf>
    <xf numFmtId="0" fontId="1" fillId="0" borderId="70"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99" xfId="0" applyFont="1" applyBorder="1" applyAlignment="1">
      <alignment horizontal="center" vertical="center"/>
    </xf>
    <xf numFmtId="0" fontId="2" fillId="0" borderId="74"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wrapText="1"/>
    </xf>
    <xf numFmtId="0" fontId="2" fillId="0" borderId="23"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0" xfId="0" applyFont="1" applyAlignment="1">
      <alignment horizontal="center"/>
    </xf>
    <xf numFmtId="0" fontId="1" fillId="0" borderId="0" xfId="0" applyFont="1" applyAlignment="1">
      <alignment/>
    </xf>
    <xf numFmtId="0" fontId="1" fillId="0" borderId="10" xfId="0" applyFont="1" applyBorder="1" applyAlignment="1">
      <alignment horizontal="center" vertical="center" wrapText="1"/>
    </xf>
    <xf numFmtId="0" fontId="1" fillId="0" borderId="92" xfId="0" applyFont="1" applyFill="1" applyBorder="1" applyAlignment="1">
      <alignment horizontal="center" vertical="center" wrapText="1"/>
    </xf>
    <xf numFmtId="0" fontId="1" fillId="0" borderId="100" xfId="0" applyFont="1" applyFill="1" applyBorder="1" applyAlignment="1">
      <alignment horizontal="center" vertical="center" wrapText="1"/>
    </xf>
    <xf numFmtId="0" fontId="1" fillId="0" borderId="101" xfId="0" applyFont="1" applyFill="1" applyBorder="1" applyAlignment="1">
      <alignment horizontal="center" vertical="center" wrapText="1"/>
    </xf>
    <xf numFmtId="0" fontId="2" fillId="0" borderId="0" xfId="0" applyFont="1" applyAlignment="1">
      <alignment horizontal="left"/>
    </xf>
    <xf numFmtId="0" fontId="16" fillId="0" borderId="0" xfId="0" applyFont="1" applyAlignment="1">
      <alignment horizontal="center" wrapText="1"/>
    </xf>
    <xf numFmtId="0" fontId="2" fillId="0" borderId="19" xfId="0" applyFont="1" applyBorder="1" applyAlignment="1">
      <alignment horizontal="left" vertical="center"/>
    </xf>
    <xf numFmtId="0" fontId="2" fillId="0" borderId="17" xfId="0" applyFont="1" applyBorder="1" applyAlignment="1">
      <alignment horizontal="left" vertical="center"/>
    </xf>
    <xf numFmtId="2" fontId="1" fillId="0" borderId="102" xfId="0" applyNumberFormat="1" applyFont="1" applyBorder="1" applyAlignment="1">
      <alignment horizontal="center" vertical="center" wrapText="1"/>
    </xf>
    <xf numFmtId="2" fontId="1" fillId="0" borderId="25" xfId="0" applyNumberFormat="1" applyFont="1" applyBorder="1" applyAlignment="1">
      <alignment horizontal="center" vertical="center" wrapText="1"/>
    </xf>
    <xf numFmtId="2" fontId="1" fillId="0" borderId="55" xfId="0" applyNumberFormat="1" applyFont="1" applyBorder="1" applyAlignment="1">
      <alignment horizontal="center" vertical="center" wrapText="1"/>
    </xf>
    <xf numFmtId="2" fontId="1" fillId="0" borderId="54"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6" xfId="0" applyNumberFormat="1" applyFont="1" applyBorder="1" applyAlignment="1">
      <alignment horizontal="center" vertical="center" wrapText="1"/>
    </xf>
    <xf numFmtId="0" fontId="73" fillId="0" borderId="99" xfId="0" applyFont="1" applyBorder="1" applyAlignment="1">
      <alignment horizontal="center" vertical="center" wrapText="1"/>
    </xf>
    <xf numFmtId="0" fontId="73" fillId="0" borderId="74" xfId="0" applyFont="1" applyBorder="1" applyAlignment="1">
      <alignment horizontal="center" vertical="center" wrapText="1"/>
    </xf>
    <xf numFmtId="0" fontId="73" fillId="0" borderId="17"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102" xfId="0" applyFont="1" applyBorder="1" applyAlignment="1">
      <alignment horizontal="center" vertical="center" wrapText="1"/>
    </xf>
    <xf numFmtId="0" fontId="13" fillId="0" borderId="8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3" xfId="0" applyFont="1" applyBorder="1" applyAlignment="1">
      <alignment horizontal="center" vertical="center" wrapText="1"/>
    </xf>
    <xf numFmtId="0" fontId="1" fillId="0" borderId="0" xfId="0" applyFont="1" applyAlignment="1">
      <alignment horizontal="right"/>
    </xf>
    <xf numFmtId="0" fontId="1" fillId="0" borderId="92" xfId="0" applyFont="1" applyBorder="1" applyAlignment="1">
      <alignment horizontal="center" vertical="center" wrapText="1"/>
    </xf>
    <xf numFmtId="0" fontId="1" fillId="0" borderId="69" xfId="0" applyFont="1" applyBorder="1" applyAlignment="1">
      <alignment horizontal="center" vertical="center" wrapText="1"/>
    </xf>
    <xf numFmtId="0" fontId="13" fillId="0" borderId="30"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6" fillId="0" borderId="0" xfId="0" applyFont="1" applyAlignment="1">
      <alignment horizontal="center"/>
    </xf>
    <xf numFmtId="0" fontId="2" fillId="0" borderId="0" xfId="0" applyFont="1" applyAlignment="1">
      <alignment horizontal="left" vertical="center"/>
    </xf>
    <xf numFmtId="0" fontId="1" fillId="0" borderId="103" xfId="0" applyFont="1" applyBorder="1" applyAlignment="1">
      <alignment horizontal="center" wrapText="1" shrinkToFit="1"/>
    </xf>
    <xf numFmtId="0" fontId="1" fillId="0" borderId="104" xfId="0" applyFont="1" applyBorder="1" applyAlignment="1">
      <alignment horizontal="center" wrapText="1" shrinkToFit="1"/>
    </xf>
    <xf numFmtId="0" fontId="1" fillId="0" borderId="70" xfId="0" applyFont="1" applyBorder="1" applyAlignment="1">
      <alignment horizontal="center" vertical="center" wrapText="1" shrinkToFit="1"/>
    </xf>
    <xf numFmtId="0" fontId="1" fillId="0" borderId="36" xfId="0" applyFont="1" applyBorder="1" applyAlignment="1">
      <alignment horizontal="center" vertical="center" wrapText="1" shrinkToFit="1"/>
    </xf>
    <xf numFmtId="0" fontId="1" fillId="0" borderId="23" xfId="0" applyFont="1" applyBorder="1" applyAlignment="1">
      <alignment horizontal="center" vertical="center"/>
    </xf>
    <xf numFmtId="0" fontId="1" fillId="0" borderId="13" xfId="0" applyFont="1" applyBorder="1" applyAlignment="1">
      <alignment horizontal="center" vertical="center"/>
    </xf>
    <xf numFmtId="0" fontId="1" fillId="0" borderId="105" xfId="0" applyFont="1" applyFill="1" applyBorder="1" applyAlignment="1">
      <alignment horizontal="center" vertical="center" wrapText="1"/>
    </xf>
    <xf numFmtId="0" fontId="23" fillId="0" borderId="0" xfId="0" applyFont="1" applyAlignment="1">
      <alignment horizontal="center"/>
    </xf>
    <xf numFmtId="0" fontId="12" fillId="0" borderId="58" xfId="0" applyFont="1" applyBorder="1" applyAlignment="1">
      <alignment horizontal="center" vertical="center"/>
    </xf>
    <xf numFmtId="0" fontId="12" fillId="0" borderId="54" xfId="0" applyFont="1" applyBorder="1" applyAlignment="1">
      <alignment horizontal="center" vertical="center"/>
    </xf>
    <xf numFmtId="0" fontId="12" fillId="0" borderId="80" xfId="0" applyFont="1" applyBorder="1" applyAlignment="1">
      <alignment horizontal="center" vertical="center"/>
    </xf>
    <xf numFmtId="0" fontId="12" fillId="0" borderId="106" xfId="0" applyFont="1" applyBorder="1" applyAlignment="1">
      <alignment horizontal="center" vertical="center"/>
    </xf>
    <xf numFmtId="0" fontId="12" fillId="0" borderId="107" xfId="0" applyFont="1" applyBorder="1" applyAlignment="1">
      <alignment horizontal="center" vertical="center"/>
    </xf>
    <xf numFmtId="0" fontId="12" fillId="0" borderId="76" xfId="0" applyFont="1" applyBorder="1" applyAlignment="1">
      <alignment horizontal="center" vertical="center" wrapText="1"/>
    </xf>
    <xf numFmtId="0" fontId="12" fillId="0" borderId="106" xfId="0" applyFont="1" applyBorder="1" applyAlignment="1">
      <alignment horizontal="center" vertical="center" wrapText="1"/>
    </xf>
    <xf numFmtId="0" fontId="12" fillId="0" borderId="107" xfId="0" applyFont="1" applyBorder="1" applyAlignment="1">
      <alignment horizontal="center" vertical="center" wrapText="1"/>
    </xf>
    <xf numFmtId="0" fontId="76" fillId="0" borderId="51" xfId="0" applyFont="1" applyBorder="1" applyAlignment="1">
      <alignment horizontal="right" vertical="center"/>
    </xf>
    <xf numFmtId="0" fontId="76" fillId="0" borderId="45" xfId="0" applyFont="1" applyBorder="1" applyAlignment="1">
      <alignment horizontal="right" vertical="center"/>
    </xf>
    <xf numFmtId="0" fontId="79" fillId="0" borderId="0" xfId="0" applyFont="1" applyAlignment="1">
      <alignment horizontal="center"/>
    </xf>
    <xf numFmtId="0" fontId="76" fillId="33" borderId="92" xfId="0" applyFont="1" applyFill="1" applyBorder="1" applyAlignment="1">
      <alignment horizontal="center"/>
    </xf>
    <xf numFmtId="0" fontId="76" fillId="33" borderId="101" xfId="0" applyFont="1" applyFill="1" applyBorder="1" applyAlignment="1">
      <alignment horizontal="center"/>
    </xf>
    <xf numFmtId="0" fontId="76" fillId="33" borderId="100" xfId="0" applyFont="1" applyFill="1" applyBorder="1" applyAlignment="1">
      <alignment horizontal="center"/>
    </xf>
    <xf numFmtId="0" fontId="76" fillId="33" borderId="102" xfId="0" applyFont="1" applyFill="1" applyBorder="1" applyAlignment="1">
      <alignment horizontal="center"/>
    </xf>
    <xf numFmtId="0" fontId="76" fillId="33" borderId="55" xfId="0" applyFont="1" applyFill="1" applyBorder="1" applyAlignment="1">
      <alignment horizontal="center"/>
    </xf>
    <xf numFmtId="0" fontId="76" fillId="33" borderId="25" xfId="0" applyFont="1" applyFill="1" applyBorder="1" applyAlignment="1">
      <alignment horizontal="center"/>
    </xf>
    <xf numFmtId="0" fontId="25" fillId="33" borderId="58" xfId="0" applyFont="1" applyFill="1" applyBorder="1" applyAlignment="1" applyProtection="1">
      <alignment horizontal="center" vertical="center" wrapText="1"/>
      <protection/>
    </xf>
    <xf numFmtId="0" fontId="25" fillId="33" borderId="107" xfId="0" applyFont="1" applyFill="1" applyBorder="1" applyAlignment="1" applyProtection="1">
      <alignment horizontal="center" vertical="center" wrapText="1"/>
      <protection/>
    </xf>
    <xf numFmtId="49" fontId="15" fillId="33" borderId="102" xfId="0" applyNumberFormat="1" applyFont="1" applyFill="1" applyBorder="1" applyAlignment="1" applyProtection="1">
      <alignment horizontal="center" vertical="center" wrapText="1"/>
      <protection/>
    </xf>
    <xf numFmtId="49" fontId="15" fillId="33" borderId="80" xfId="0" applyNumberFormat="1" applyFont="1" applyFill="1" applyBorder="1" applyAlignment="1" applyProtection="1">
      <alignment horizontal="center" vertical="center" wrapText="1"/>
      <protection/>
    </xf>
    <xf numFmtId="0" fontId="76" fillId="0" borderId="69" xfId="0" applyFont="1" applyBorder="1" applyAlignment="1">
      <alignment horizontal="right"/>
    </xf>
    <xf numFmtId="0" fontId="76" fillId="0" borderId="34" xfId="0" applyFont="1" applyBorder="1" applyAlignment="1">
      <alignment horizontal="right"/>
    </xf>
    <xf numFmtId="0" fontId="1" fillId="0" borderId="0" xfId="58" applyFont="1" applyAlignment="1">
      <alignment horizontal="center" vertical="center" wrapText="1"/>
      <protection/>
    </xf>
    <xf numFmtId="0" fontId="14" fillId="0" borderId="0" xfId="58" applyFont="1" applyAlignment="1">
      <alignment horizontal="center"/>
      <protection/>
    </xf>
    <xf numFmtId="0" fontId="14" fillId="0" borderId="22" xfId="58" applyFont="1" applyBorder="1" applyAlignment="1">
      <alignment horizontal="center" vertical="center" wrapText="1"/>
      <protection/>
    </xf>
    <xf numFmtId="0" fontId="14" fillId="0" borderId="12" xfId="58" applyFont="1" applyBorder="1" applyAlignment="1">
      <alignment horizontal="center" vertical="center" wrapText="1"/>
      <protection/>
    </xf>
    <xf numFmtId="0" fontId="21" fillId="0" borderId="23" xfId="58" applyFont="1" applyBorder="1" applyAlignment="1">
      <alignment horizontal="center" vertical="center" wrapText="1"/>
      <protection/>
    </xf>
    <xf numFmtId="0" fontId="21" fillId="0" borderId="13" xfId="58" applyFont="1" applyBorder="1" applyAlignment="1">
      <alignment horizontal="center" vertical="center" wrapText="1"/>
      <protection/>
    </xf>
    <xf numFmtId="0" fontId="14" fillId="0" borderId="23" xfId="58" applyFont="1" applyBorder="1" applyAlignment="1">
      <alignment horizontal="center" vertical="center" wrapText="1"/>
      <protection/>
    </xf>
    <xf numFmtId="0" fontId="14" fillId="0" borderId="13" xfId="58" applyFont="1" applyBorder="1" applyAlignment="1">
      <alignment horizontal="center" vertical="center" wrapText="1"/>
      <protection/>
    </xf>
    <xf numFmtId="0" fontId="14" fillId="0" borderId="62" xfId="58" applyFont="1" applyBorder="1" applyAlignment="1">
      <alignment horizontal="center" vertical="center" wrapText="1"/>
      <protection/>
    </xf>
    <xf numFmtId="0" fontId="14" fillId="0" borderId="31" xfId="58" applyFont="1" applyBorder="1" applyAlignment="1">
      <alignment horizontal="center" vertical="center" wrapText="1"/>
      <protection/>
    </xf>
    <xf numFmtId="0" fontId="21" fillId="35" borderId="19" xfId="58" applyFont="1" applyFill="1" applyBorder="1" applyAlignment="1">
      <alignment horizontal="left" vertical="center" wrapText="1"/>
      <protection/>
    </xf>
    <xf numFmtId="0" fontId="21" fillId="35" borderId="17" xfId="58" applyFont="1" applyFill="1" applyBorder="1" applyAlignment="1">
      <alignment horizontal="left" vertical="center" wrapText="1"/>
      <protection/>
    </xf>
    <xf numFmtId="0" fontId="13" fillId="35" borderId="10" xfId="58" applyFont="1" applyFill="1" applyBorder="1" applyAlignment="1">
      <alignment vertical="center" wrapText="1"/>
      <protection/>
    </xf>
    <xf numFmtId="0" fontId="13" fillId="35" borderId="10" xfId="58" applyFont="1" applyFill="1" applyBorder="1" applyAlignment="1">
      <alignment horizontal="center" vertical="center" wrapText="1"/>
      <protection/>
    </xf>
    <xf numFmtId="3" fontId="22" fillId="35" borderId="33" xfId="58" applyNumberFormat="1" applyFont="1" applyFill="1" applyBorder="1" applyAlignment="1">
      <alignment horizontal="center" vertical="center" wrapText="1"/>
      <protection/>
    </xf>
    <xf numFmtId="3" fontId="22" fillId="35" borderId="16" xfId="58" applyNumberFormat="1" applyFont="1" applyFill="1" applyBorder="1" applyAlignment="1">
      <alignment horizontal="center" vertical="center" wrapText="1"/>
      <protection/>
    </xf>
    <xf numFmtId="3" fontId="22" fillId="35" borderId="20" xfId="58" applyNumberFormat="1" applyFont="1" applyFill="1" applyBorder="1" applyAlignment="1">
      <alignment horizontal="center" vertical="center" wrapText="1"/>
      <protection/>
    </xf>
    <xf numFmtId="3" fontId="22" fillId="35" borderId="18" xfId="58" applyNumberFormat="1" applyFont="1" applyFill="1" applyBorder="1" applyAlignment="1">
      <alignment horizontal="center" vertical="center" wrapText="1"/>
      <protection/>
    </xf>
    <xf numFmtId="0" fontId="21" fillId="0" borderId="11" xfId="58" applyFont="1" applyBorder="1" applyAlignment="1">
      <alignment vertical="center" wrapText="1"/>
      <protection/>
    </xf>
    <xf numFmtId="0" fontId="14" fillId="0" borderId="33" xfId="58" applyFont="1" applyBorder="1" applyAlignment="1">
      <alignment horizontal="left" vertical="center" wrapText="1"/>
      <protection/>
    </xf>
    <xf numFmtId="0" fontId="14" fillId="0" borderId="16" xfId="58" applyFont="1" applyBorder="1" applyAlignment="1">
      <alignment horizontal="left" vertical="center" wrapText="1"/>
      <protection/>
    </xf>
    <xf numFmtId="0" fontId="14" fillId="0" borderId="10" xfId="58" applyFont="1" applyBorder="1" applyAlignment="1">
      <alignment horizontal="center" vertical="center" wrapText="1"/>
      <protection/>
    </xf>
    <xf numFmtId="3" fontId="22" fillId="0" borderId="33" xfId="58" applyNumberFormat="1" applyFont="1" applyBorder="1" applyAlignment="1">
      <alignment vertical="center" wrapText="1"/>
      <protection/>
    </xf>
    <xf numFmtId="3" fontId="22" fillId="0" borderId="16" xfId="58" applyNumberFormat="1" applyFont="1" applyBorder="1" applyAlignment="1">
      <alignment vertical="center" wrapText="1"/>
      <protection/>
    </xf>
    <xf numFmtId="3" fontId="22" fillId="0" borderId="20" xfId="58" applyNumberFormat="1" applyFont="1" applyBorder="1" applyAlignment="1">
      <alignment vertical="center" wrapText="1"/>
      <protection/>
    </xf>
    <xf numFmtId="3" fontId="22" fillId="0" borderId="18" xfId="58" applyNumberFormat="1" applyFont="1" applyBorder="1" applyAlignment="1">
      <alignment vertical="center" wrapText="1"/>
      <protection/>
    </xf>
    <xf numFmtId="0" fontId="14" fillId="0" borderId="0" xfId="58" applyFont="1" applyAlignment="1">
      <alignment horizontal="left" wrapText="1"/>
      <protection/>
    </xf>
    <xf numFmtId="0" fontId="21" fillId="0" borderId="68" xfId="58" applyFont="1" applyBorder="1" applyAlignment="1">
      <alignment vertical="center" wrapText="1"/>
      <protection/>
    </xf>
    <xf numFmtId="0" fontId="14" fillId="0" borderId="19" xfId="58" applyFont="1" applyBorder="1" applyAlignment="1">
      <alignment horizontal="left" vertical="center" wrapText="1"/>
      <protection/>
    </xf>
    <xf numFmtId="0" fontId="14" fillId="0" borderId="17" xfId="58" applyFont="1" applyBorder="1" applyAlignment="1">
      <alignment horizontal="left" vertical="center" wrapText="1"/>
      <protection/>
    </xf>
    <xf numFmtId="3" fontId="14" fillId="0" borderId="33" xfId="58" applyNumberFormat="1" applyFont="1" applyBorder="1" applyAlignment="1">
      <alignment vertical="center" wrapText="1"/>
      <protection/>
    </xf>
    <xf numFmtId="3" fontId="14" fillId="0" borderId="16" xfId="58" applyNumberFormat="1" applyFont="1" applyBorder="1" applyAlignment="1">
      <alignment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2:J90"/>
  <sheetViews>
    <sheetView zoomScale="55" zoomScaleNormal="55" workbookViewId="0" topLeftCell="A24">
      <selection activeCell="H14" sqref="H14"/>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6" t="s">
        <v>647</v>
      </c>
    </row>
    <row r="3" spans="2:10" ht="15.75">
      <c r="B3" s="1" t="s">
        <v>772</v>
      </c>
      <c r="J3" s="2"/>
    </row>
    <row r="4" ht="15.75">
      <c r="B4" s="1" t="s">
        <v>773</v>
      </c>
    </row>
    <row r="5" ht="15.75">
      <c r="B5" s="1"/>
    </row>
    <row r="6" spans="2:10" ht="27">
      <c r="B6" s="484" t="s">
        <v>774</v>
      </c>
      <c r="C6" s="484"/>
      <c r="D6" s="484"/>
      <c r="E6" s="484"/>
      <c r="F6" s="484"/>
      <c r="G6" s="484"/>
      <c r="H6" s="484"/>
      <c r="I6" s="484"/>
      <c r="J6"/>
    </row>
    <row r="7" spans="6:7" ht="15.75" hidden="1">
      <c r="F7" s="3"/>
      <c r="G7" s="3"/>
    </row>
    <row r="8" ht="15.75" hidden="1"/>
    <row r="9" ht="24" thickBot="1">
      <c r="I9" s="152" t="s">
        <v>288</v>
      </c>
    </row>
    <row r="10" spans="2:9" ht="44.25" customHeight="1">
      <c r="B10" s="485" t="s">
        <v>91</v>
      </c>
      <c r="C10" s="489" t="s">
        <v>0</v>
      </c>
      <c r="D10" s="497" t="s">
        <v>102</v>
      </c>
      <c r="E10" s="495" t="s">
        <v>762</v>
      </c>
      <c r="F10" s="491" t="s">
        <v>763</v>
      </c>
      <c r="G10" s="493" t="s">
        <v>764</v>
      </c>
      <c r="H10" s="494"/>
      <c r="I10" s="487" t="s">
        <v>765</v>
      </c>
    </row>
    <row r="11" spans="2:9" ht="38.25" customHeight="1" thickBot="1">
      <c r="B11" s="486"/>
      <c r="C11" s="490"/>
      <c r="D11" s="498"/>
      <c r="E11" s="496"/>
      <c r="F11" s="492"/>
      <c r="G11" s="459" t="s">
        <v>766</v>
      </c>
      <c r="H11" s="459" t="s">
        <v>767</v>
      </c>
      <c r="I11" s="488"/>
    </row>
    <row r="12" spans="2:9" s="42" customFormat="1" ht="21" customHeight="1">
      <c r="B12" s="164">
        <v>1</v>
      </c>
      <c r="C12" s="163">
        <v>2</v>
      </c>
      <c r="D12" s="163">
        <v>3</v>
      </c>
      <c r="E12" s="163">
        <v>4</v>
      </c>
      <c r="F12" s="163">
        <v>5</v>
      </c>
      <c r="G12" s="163">
        <v>6</v>
      </c>
      <c r="H12" s="163">
        <v>7</v>
      </c>
      <c r="I12" s="162">
        <v>8</v>
      </c>
    </row>
    <row r="13" spans="2:9" s="56" customFormat="1" ht="34.5" customHeight="1">
      <c r="B13" s="89"/>
      <c r="C13" s="148" t="s">
        <v>207</v>
      </c>
      <c r="D13" s="90"/>
      <c r="E13" s="267"/>
      <c r="F13" s="267"/>
      <c r="G13" s="267"/>
      <c r="H13" s="267"/>
      <c r="I13" s="256"/>
    </row>
    <row r="14" spans="2:9" s="57" customFormat="1" ht="34.5" customHeight="1">
      <c r="B14" s="194" t="s">
        <v>208</v>
      </c>
      <c r="C14" s="195" t="s">
        <v>209</v>
      </c>
      <c r="D14" s="196">
        <v>1001</v>
      </c>
      <c r="E14" s="461">
        <f>SUM(E15+E22+E29+E30)</f>
        <v>255195</v>
      </c>
      <c r="F14" s="461">
        <f>SUM(F15+F22+F29+F30)</f>
        <v>270183</v>
      </c>
      <c r="G14" s="461">
        <f>SUM(G15+G22+G29+G30)</f>
        <v>67550</v>
      </c>
      <c r="H14" s="461">
        <f>SUM(H15+H22+H29+H30)</f>
        <v>62672</v>
      </c>
      <c r="I14" s="462">
        <f>SUM(H14/G14*100)</f>
        <v>92.77868245743893</v>
      </c>
    </row>
    <row r="15" spans="2:9" s="56" customFormat="1" ht="34.5" customHeight="1">
      <c r="B15" s="89">
        <v>60</v>
      </c>
      <c r="C15" s="148" t="s">
        <v>210</v>
      </c>
      <c r="D15" s="90">
        <v>1002</v>
      </c>
      <c r="E15" s="461">
        <f>SUM(E16:E21)</f>
        <v>2105</v>
      </c>
      <c r="F15" s="461">
        <f>SUM(F16:F21)</f>
        <v>2200</v>
      </c>
      <c r="G15" s="461">
        <f>SUM(G16:G21)</f>
        <v>550</v>
      </c>
      <c r="H15" s="461">
        <f>SUM(H16:H21)</f>
        <v>538</v>
      </c>
      <c r="I15" s="462">
        <f>SUM(H15/G15*100)</f>
        <v>97.81818181818181</v>
      </c>
    </row>
    <row r="16" spans="2:9" s="56" customFormat="1" ht="34.5" customHeight="1">
      <c r="B16" s="91">
        <v>600</v>
      </c>
      <c r="C16" s="149" t="s">
        <v>211</v>
      </c>
      <c r="D16" s="92">
        <v>1003</v>
      </c>
      <c r="E16" s="463"/>
      <c r="F16" s="463"/>
      <c r="G16" s="463"/>
      <c r="H16" s="463"/>
      <c r="I16" s="462"/>
    </row>
    <row r="17" spans="2:9" s="56" customFormat="1" ht="34.5" customHeight="1">
      <c r="B17" s="91">
        <v>601</v>
      </c>
      <c r="C17" s="149" t="s">
        <v>212</v>
      </c>
      <c r="D17" s="92">
        <v>1004</v>
      </c>
      <c r="E17" s="463"/>
      <c r="F17" s="463"/>
      <c r="G17" s="463"/>
      <c r="H17" s="463"/>
      <c r="I17" s="462"/>
    </row>
    <row r="18" spans="2:9" s="56" customFormat="1" ht="34.5" customHeight="1">
      <c r="B18" s="91">
        <v>602</v>
      </c>
      <c r="C18" s="149" t="s">
        <v>213</v>
      </c>
      <c r="D18" s="92">
        <v>1005</v>
      </c>
      <c r="E18" s="463"/>
      <c r="F18" s="463"/>
      <c r="G18" s="463"/>
      <c r="H18" s="463"/>
      <c r="I18" s="462"/>
    </row>
    <row r="19" spans="2:9" s="56" customFormat="1" ht="34.5" customHeight="1">
      <c r="B19" s="91">
        <v>603</v>
      </c>
      <c r="C19" s="149" t="s">
        <v>214</v>
      </c>
      <c r="D19" s="92">
        <v>1006</v>
      </c>
      <c r="E19" s="463"/>
      <c r="F19" s="463"/>
      <c r="G19" s="463"/>
      <c r="H19" s="463"/>
      <c r="I19" s="462"/>
    </row>
    <row r="20" spans="2:9" s="56" customFormat="1" ht="34.5" customHeight="1">
      <c r="B20" s="91">
        <v>604</v>
      </c>
      <c r="C20" s="149" t="s">
        <v>215</v>
      </c>
      <c r="D20" s="92">
        <v>1007</v>
      </c>
      <c r="E20" s="463">
        <v>2105</v>
      </c>
      <c r="F20" s="463">
        <v>2200</v>
      </c>
      <c r="G20" s="463">
        <v>550</v>
      </c>
      <c r="H20" s="463">
        <v>538</v>
      </c>
      <c r="I20" s="464">
        <f>SUM(H20/G20*100)</f>
        <v>97.81818181818181</v>
      </c>
    </row>
    <row r="21" spans="2:9" s="56" customFormat="1" ht="34.5" customHeight="1">
      <c r="B21" s="91">
        <v>605</v>
      </c>
      <c r="C21" s="149" t="s">
        <v>216</v>
      </c>
      <c r="D21" s="92">
        <v>1008</v>
      </c>
      <c r="E21" s="463"/>
      <c r="F21" s="463"/>
      <c r="G21" s="463"/>
      <c r="H21" s="463"/>
      <c r="I21" s="462"/>
    </row>
    <row r="22" spans="2:9" s="56" customFormat="1" ht="34.5" customHeight="1">
      <c r="B22" s="89">
        <v>61</v>
      </c>
      <c r="C22" s="148" t="s">
        <v>217</v>
      </c>
      <c r="D22" s="90">
        <v>1009</v>
      </c>
      <c r="E22" s="461">
        <f>SUM(E23:E28)</f>
        <v>253090</v>
      </c>
      <c r="F22" s="461">
        <f>SUM(F23:F28)</f>
        <v>267983</v>
      </c>
      <c r="G22" s="461">
        <f>SUM(G23:G28)</f>
        <v>67000</v>
      </c>
      <c r="H22" s="461">
        <f>SUM(H23:H28)</f>
        <v>62134</v>
      </c>
      <c r="I22" s="462">
        <f>SUM(H22/G22*100)</f>
        <v>92.73731343283582</v>
      </c>
    </row>
    <row r="23" spans="2:9" s="56" customFormat="1" ht="34.5" customHeight="1">
      <c r="B23" s="91">
        <v>610</v>
      </c>
      <c r="C23" s="149" t="s">
        <v>218</v>
      </c>
      <c r="D23" s="92">
        <v>1010</v>
      </c>
      <c r="E23" s="463"/>
      <c r="F23" s="463"/>
      <c r="G23" s="463"/>
      <c r="H23" s="463"/>
      <c r="I23" s="462"/>
    </row>
    <row r="24" spans="2:9" s="56" customFormat="1" ht="34.5" customHeight="1">
      <c r="B24" s="91">
        <v>611</v>
      </c>
      <c r="C24" s="149" t="s">
        <v>219</v>
      </c>
      <c r="D24" s="92">
        <v>1011</v>
      </c>
      <c r="E24" s="463"/>
      <c r="F24" s="463"/>
      <c r="G24" s="463"/>
      <c r="H24" s="463"/>
      <c r="I24" s="462"/>
    </row>
    <row r="25" spans="2:9" s="56" customFormat="1" ht="34.5" customHeight="1">
      <c r="B25" s="91">
        <v>612</v>
      </c>
      <c r="C25" s="149" t="s">
        <v>220</v>
      </c>
      <c r="D25" s="92">
        <v>1012</v>
      </c>
      <c r="E25" s="463"/>
      <c r="F25" s="463"/>
      <c r="G25" s="463"/>
      <c r="H25" s="463"/>
      <c r="I25" s="462"/>
    </row>
    <row r="26" spans="2:9" s="56" customFormat="1" ht="34.5" customHeight="1">
      <c r="B26" s="91">
        <v>613</v>
      </c>
      <c r="C26" s="149" t="s">
        <v>221</v>
      </c>
      <c r="D26" s="92">
        <v>1013</v>
      </c>
      <c r="E26" s="463"/>
      <c r="F26" s="463"/>
      <c r="G26" s="463"/>
      <c r="H26" s="463"/>
      <c r="I26" s="462"/>
    </row>
    <row r="27" spans="2:9" s="56" customFormat="1" ht="34.5" customHeight="1">
      <c r="B27" s="91">
        <v>614</v>
      </c>
      <c r="C27" s="149" t="s">
        <v>222</v>
      </c>
      <c r="D27" s="92">
        <v>1014</v>
      </c>
      <c r="E27" s="463">
        <v>253090</v>
      </c>
      <c r="F27" s="463">
        <v>267983</v>
      </c>
      <c r="G27" s="463">
        <v>67000</v>
      </c>
      <c r="H27" s="463">
        <v>62134</v>
      </c>
      <c r="I27" s="464">
        <f>SUM(H27/G27*100)</f>
        <v>92.73731343283582</v>
      </c>
    </row>
    <row r="28" spans="2:9" s="56" customFormat="1" ht="34.5" customHeight="1">
      <c r="B28" s="91">
        <v>615</v>
      </c>
      <c r="C28" s="149" t="s">
        <v>223</v>
      </c>
      <c r="D28" s="92">
        <v>1015</v>
      </c>
      <c r="E28" s="463"/>
      <c r="F28" s="463"/>
      <c r="G28" s="463"/>
      <c r="H28" s="463"/>
      <c r="I28" s="462"/>
    </row>
    <row r="29" spans="2:9" s="56" customFormat="1" ht="34.5" customHeight="1">
      <c r="B29" s="91">
        <v>64</v>
      </c>
      <c r="C29" s="148" t="s">
        <v>224</v>
      </c>
      <c r="D29" s="90">
        <v>1016</v>
      </c>
      <c r="E29" s="463"/>
      <c r="F29" s="463"/>
      <c r="G29" s="463"/>
      <c r="H29" s="463"/>
      <c r="I29" s="462"/>
    </row>
    <row r="30" spans="2:9" s="56" customFormat="1" ht="34.5" customHeight="1">
      <c r="B30" s="91">
        <v>65</v>
      </c>
      <c r="C30" s="148" t="s">
        <v>225</v>
      </c>
      <c r="D30" s="92">
        <v>1017</v>
      </c>
      <c r="E30" s="463"/>
      <c r="F30" s="463"/>
      <c r="G30" s="463"/>
      <c r="H30" s="463"/>
      <c r="I30" s="462"/>
    </row>
    <row r="31" spans="2:9" s="56" customFormat="1" ht="34.5" customHeight="1">
      <c r="B31" s="89"/>
      <c r="C31" s="148" t="s">
        <v>226</v>
      </c>
      <c r="E31" s="463"/>
      <c r="F31" s="463"/>
      <c r="G31" s="463"/>
      <c r="H31" s="463"/>
      <c r="I31" s="462"/>
    </row>
    <row r="32" spans="2:9" s="56" customFormat="1" ht="39.75" customHeight="1">
      <c r="B32" s="194" t="s">
        <v>227</v>
      </c>
      <c r="C32" s="195" t="s">
        <v>228</v>
      </c>
      <c r="D32" s="196">
        <v>1018</v>
      </c>
      <c r="E32" s="461">
        <f>SUM(E33-E34-E35+E36+E37+E38+E39+E40+E41+E42+E43)</f>
        <v>249603</v>
      </c>
      <c r="F32" s="461">
        <f>SUM(F33-F34-F35+F36+F37+F38+F39+F40+F41+F42+F43)</f>
        <v>256002</v>
      </c>
      <c r="G32" s="461">
        <f>SUM(G33-G34-G35+G36+G37+G38+G39+G40+G41+G42+G43)</f>
        <v>64800</v>
      </c>
      <c r="H32" s="461">
        <f>SUM(H33-H34-H35+H36+H37+H38+H39+H40+H41+H42+H43)</f>
        <v>61234</v>
      </c>
      <c r="I32" s="462">
        <f>SUM(H32/G32*100)</f>
        <v>94.49691358024691</v>
      </c>
    </row>
    <row r="33" spans="2:9" s="56" customFormat="1" ht="34.5" customHeight="1">
      <c r="B33" s="91">
        <v>50</v>
      </c>
      <c r="C33" s="149" t="s">
        <v>229</v>
      </c>
      <c r="D33" s="199">
        <v>1019</v>
      </c>
      <c r="E33" s="463">
        <v>1687</v>
      </c>
      <c r="F33" s="463">
        <v>1850</v>
      </c>
      <c r="G33" s="463">
        <v>461</v>
      </c>
      <c r="H33" s="463">
        <v>407</v>
      </c>
      <c r="I33" s="464">
        <f>SUM(H33/G33*100)</f>
        <v>88.28633405639913</v>
      </c>
    </row>
    <row r="34" spans="2:9" s="56" customFormat="1" ht="34.5" customHeight="1">
      <c r="B34" s="91">
        <v>62</v>
      </c>
      <c r="C34" s="149" t="s">
        <v>230</v>
      </c>
      <c r="D34" s="92">
        <v>1020</v>
      </c>
      <c r="E34" s="463"/>
      <c r="F34" s="463"/>
      <c r="G34" s="463"/>
      <c r="H34" s="463"/>
      <c r="I34" s="462"/>
    </row>
    <row r="35" spans="2:9" s="56" customFormat="1" ht="34.5" customHeight="1">
      <c r="B35" s="91">
        <v>630</v>
      </c>
      <c r="C35" s="149" t="s">
        <v>231</v>
      </c>
      <c r="D35" s="199">
        <v>1021</v>
      </c>
      <c r="E35" s="463"/>
      <c r="F35" s="463"/>
      <c r="G35" s="463"/>
      <c r="H35" s="463"/>
      <c r="I35" s="462"/>
    </row>
    <row r="36" spans="2:9" s="56" customFormat="1" ht="34.5" customHeight="1">
      <c r="B36" s="91">
        <v>631</v>
      </c>
      <c r="C36" s="149" t="s">
        <v>232</v>
      </c>
      <c r="D36" s="92">
        <v>1022</v>
      </c>
      <c r="E36" s="463"/>
      <c r="F36" s="463"/>
      <c r="G36" s="463"/>
      <c r="H36" s="463"/>
      <c r="I36" s="462"/>
    </row>
    <row r="37" spans="2:9" s="56" customFormat="1" ht="34.5" customHeight="1">
      <c r="B37" s="91" t="s">
        <v>233</v>
      </c>
      <c r="C37" s="149" t="s">
        <v>234</v>
      </c>
      <c r="D37" s="92">
        <v>1023</v>
      </c>
      <c r="E37" s="463">
        <v>21789</v>
      </c>
      <c r="F37" s="463">
        <v>23700</v>
      </c>
      <c r="G37" s="463">
        <v>5600</v>
      </c>
      <c r="H37" s="463">
        <v>4095</v>
      </c>
      <c r="I37" s="462">
        <f>SUM(H37/G37*100)</f>
        <v>73.125</v>
      </c>
    </row>
    <row r="38" spans="2:9" s="56" customFormat="1" ht="34.5" customHeight="1">
      <c r="B38" s="91">
        <v>513</v>
      </c>
      <c r="C38" s="149" t="s">
        <v>235</v>
      </c>
      <c r="D38" s="92">
        <v>1024</v>
      </c>
      <c r="E38" s="463">
        <v>23305</v>
      </c>
      <c r="F38" s="463">
        <v>28220</v>
      </c>
      <c r="G38" s="463">
        <v>6250</v>
      </c>
      <c r="H38" s="463">
        <v>5736</v>
      </c>
      <c r="I38" s="464">
        <f>SUM(H38/G38*100)</f>
        <v>91.776</v>
      </c>
    </row>
    <row r="39" spans="2:9" s="56" customFormat="1" ht="34.5" customHeight="1">
      <c r="B39" s="91">
        <v>52</v>
      </c>
      <c r="C39" s="149" t="s">
        <v>236</v>
      </c>
      <c r="D39" s="92">
        <v>1025</v>
      </c>
      <c r="E39" s="463">
        <v>162135</v>
      </c>
      <c r="F39" s="463">
        <v>154432</v>
      </c>
      <c r="G39" s="463">
        <v>41074</v>
      </c>
      <c r="H39" s="463">
        <v>38900</v>
      </c>
      <c r="I39" s="464">
        <f>SUM(H39/G39*100)</f>
        <v>94.70711398938502</v>
      </c>
    </row>
    <row r="40" spans="2:9" s="56" customFormat="1" ht="34.5" customHeight="1">
      <c r="B40" s="91">
        <v>53</v>
      </c>
      <c r="C40" s="149" t="s">
        <v>237</v>
      </c>
      <c r="D40" s="92">
        <v>1026</v>
      </c>
      <c r="E40" s="463">
        <v>17730</v>
      </c>
      <c r="F40" s="463">
        <v>21120</v>
      </c>
      <c r="G40" s="463">
        <v>5000</v>
      </c>
      <c r="H40" s="463">
        <v>6658</v>
      </c>
      <c r="I40" s="464">
        <f>SUM(H40/G40*100)</f>
        <v>133.16</v>
      </c>
    </row>
    <row r="41" spans="2:9" s="56" customFormat="1" ht="34.5" customHeight="1">
      <c r="B41" s="91">
        <v>540</v>
      </c>
      <c r="C41" s="149" t="s">
        <v>238</v>
      </c>
      <c r="D41" s="92">
        <v>1027</v>
      </c>
      <c r="E41" s="463">
        <v>9189</v>
      </c>
      <c r="F41" s="463">
        <v>11420</v>
      </c>
      <c r="G41" s="463">
        <v>2600</v>
      </c>
      <c r="H41" s="463">
        <v>2697</v>
      </c>
      <c r="I41" s="464">
        <f>SUM(H41/G41*100)</f>
        <v>103.73076923076923</v>
      </c>
    </row>
    <row r="42" spans="2:9" s="56" customFormat="1" ht="34.5" customHeight="1">
      <c r="B42" s="91" t="s">
        <v>239</v>
      </c>
      <c r="C42" s="149" t="s">
        <v>240</v>
      </c>
      <c r="D42" s="92">
        <v>1028</v>
      </c>
      <c r="E42" s="463"/>
      <c r="F42" s="463"/>
      <c r="G42" s="463"/>
      <c r="H42" s="463"/>
      <c r="I42" s="464"/>
    </row>
    <row r="43" spans="2:9" s="60" customFormat="1" ht="34.5" customHeight="1">
      <c r="B43" s="91">
        <v>55</v>
      </c>
      <c r="C43" s="149" t="s">
        <v>241</v>
      </c>
      <c r="D43" s="92">
        <v>1029</v>
      </c>
      <c r="E43" s="463">
        <v>13768</v>
      </c>
      <c r="F43" s="463">
        <v>15260</v>
      </c>
      <c r="G43" s="463">
        <v>3815</v>
      </c>
      <c r="H43" s="463">
        <v>2741</v>
      </c>
      <c r="I43" s="464">
        <f>SUM(H43/G43*100)</f>
        <v>71.84796854521626</v>
      </c>
    </row>
    <row r="44" spans="2:9" s="60" customFormat="1" ht="34.5" customHeight="1">
      <c r="B44" s="194"/>
      <c r="C44" s="195" t="s">
        <v>242</v>
      </c>
      <c r="D44" s="196">
        <v>1030</v>
      </c>
      <c r="E44" s="461">
        <f>SUM(E14-E32)</f>
        <v>5592</v>
      </c>
      <c r="F44" s="461">
        <f>SUM(F14-F32)</f>
        <v>14181</v>
      </c>
      <c r="G44" s="461">
        <f>SUM(G14-G32)</f>
        <v>2750</v>
      </c>
      <c r="H44" s="461">
        <f>SUM(H14-H32)</f>
        <v>1438</v>
      </c>
      <c r="I44" s="462">
        <f>SUM(H44/G44*100)</f>
        <v>52.29090909090909</v>
      </c>
    </row>
    <row r="45" spans="2:9" s="60" customFormat="1" ht="34.5" customHeight="1">
      <c r="B45" s="194"/>
      <c r="C45" s="195" t="s">
        <v>243</v>
      </c>
      <c r="D45" s="196">
        <v>1031</v>
      </c>
      <c r="E45" s="463"/>
      <c r="F45" s="463"/>
      <c r="G45" s="463"/>
      <c r="H45" s="463"/>
      <c r="I45" s="462"/>
    </row>
    <row r="46" spans="2:9" s="60" customFormat="1" ht="34.5" customHeight="1">
      <c r="B46" s="194">
        <v>66</v>
      </c>
      <c r="C46" s="195" t="s">
        <v>244</v>
      </c>
      <c r="D46" s="196">
        <v>1032</v>
      </c>
      <c r="E46" s="461">
        <f>SUM(E47+E52+E53)</f>
        <v>1201</v>
      </c>
      <c r="F46" s="461">
        <f>SUM(F47+F52+F53)</f>
        <v>850</v>
      </c>
      <c r="G46" s="461">
        <f>SUM(G47+G52+G53)</f>
        <v>210</v>
      </c>
      <c r="H46" s="461">
        <f>SUM(H47+H52+H53)</f>
        <v>172</v>
      </c>
      <c r="I46" s="462">
        <f>SUM(H46/G46*100)</f>
        <v>81.9047619047619</v>
      </c>
    </row>
    <row r="47" spans="2:9" s="60" customFormat="1" ht="34.5" customHeight="1">
      <c r="B47" s="89" t="s">
        <v>245</v>
      </c>
      <c r="C47" s="148" t="s">
        <v>246</v>
      </c>
      <c r="D47" s="198">
        <v>1033</v>
      </c>
      <c r="E47" s="461">
        <f>SUM(E48:E51)</f>
        <v>0</v>
      </c>
      <c r="F47" s="461">
        <f>SUM(F48:F51)</f>
        <v>0</v>
      </c>
      <c r="G47" s="461">
        <f>SUM(G48:G51)</f>
        <v>0</v>
      </c>
      <c r="H47" s="461">
        <f>SUM(H48:H51)</f>
        <v>0</v>
      </c>
      <c r="I47" s="462"/>
    </row>
    <row r="48" spans="2:9" s="60" customFormat="1" ht="34.5" customHeight="1">
      <c r="B48" s="91">
        <v>660</v>
      </c>
      <c r="C48" s="149" t="s">
        <v>247</v>
      </c>
      <c r="D48" s="199">
        <v>1034</v>
      </c>
      <c r="E48" s="463"/>
      <c r="F48" s="463"/>
      <c r="G48" s="463"/>
      <c r="H48" s="463"/>
      <c r="I48" s="462"/>
    </row>
    <row r="49" spans="2:9" s="60" customFormat="1" ht="34.5" customHeight="1">
      <c r="B49" s="91">
        <v>661</v>
      </c>
      <c r="C49" s="149" t="s">
        <v>248</v>
      </c>
      <c r="D49" s="199">
        <v>1035</v>
      </c>
      <c r="E49" s="463"/>
      <c r="F49" s="463"/>
      <c r="G49" s="463"/>
      <c r="H49" s="463"/>
      <c r="I49" s="462"/>
    </row>
    <row r="50" spans="2:9" s="60" customFormat="1" ht="34.5" customHeight="1">
      <c r="B50" s="91">
        <v>665</v>
      </c>
      <c r="C50" s="149" t="s">
        <v>249</v>
      </c>
      <c r="D50" s="92">
        <v>1036</v>
      </c>
      <c r="E50" s="463"/>
      <c r="F50" s="463"/>
      <c r="G50" s="463"/>
      <c r="H50" s="463"/>
      <c r="I50" s="462"/>
    </row>
    <row r="51" spans="2:9" s="60" customFormat="1" ht="34.5" customHeight="1">
      <c r="B51" s="91">
        <v>669</v>
      </c>
      <c r="C51" s="149" t="s">
        <v>250</v>
      </c>
      <c r="D51" s="92">
        <v>1037</v>
      </c>
      <c r="E51" s="463"/>
      <c r="F51" s="463"/>
      <c r="G51" s="463"/>
      <c r="H51" s="463"/>
      <c r="I51" s="462"/>
    </row>
    <row r="52" spans="2:9" s="60" customFormat="1" ht="34.5" customHeight="1">
      <c r="B52" s="89">
        <v>662</v>
      </c>
      <c r="C52" s="148" t="s">
        <v>251</v>
      </c>
      <c r="D52" s="90">
        <v>1038</v>
      </c>
      <c r="E52" s="463">
        <v>1190</v>
      </c>
      <c r="F52" s="463">
        <v>850</v>
      </c>
      <c r="G52" s="463">
        <v>210</v>
      </c>
      <c r="H52" s="463">
        <v>172</v>
      </c>
      <c r="I52" s="464">
        <f>SUM(H52/G52*100)</f>
        <v>81.9047619047619</v>
      </c>
    </row>
    <row r="53" spans="2:9" s="60" customFormat="1" ht="34.5" customHeight="1">
      <c r="B53" s="89" t="s">
        <v>252</v>
      </c>
      <c r="C53" s="148" t="s">
        <v>253</v>
      </c>
      <c r="D53" s="90">
        <v>1039</v>
      </c>
      <c r="E53" s="463">
        <v>11</v>
      </c>
      <c r="F53" s="463"/>
      <c r="G53" s="463"/>
      <c r="H53" s="463"/>
      <c r="I53" s="464"/>
    </row>
    <row r="54" spans="2:9" s="60" customFormat="1" ht="34.5" customHeight="1">
      <c r="B54" s="194">
        <v>56</v>
      </c>
      <c r="C54" s="195" t="s">
        <v>254</v>
      </c>
      <c r="D54" s="196">
        <v>1040</v>
      </c>
      <c r="E54" s="465">
        <f>SUM(E55+E60+E61)</f>
        <v>28</v>
      </c>
      <c r="F54" s="465">
        <f>SUM(F55+F60+F61)</f>
        <v>50</v>
      </c>
      <c r="G54" s="465">
        <f>SUM(G55+G60+G61)</f>
        <v>10</v>
      </c>
      <c r="H54" s="465">
        <f>SUM(H55+H60+H61)</f>
        <v>0</v>
      </c>
      <c r="I54" s="462">
        <f>SUM(H54/G54*100)</f>
        <v>0</v>
      </c>
    </row>
    <row r="55" spans="2:9" ht="34.5" customHeight="1">
      <c r="B55" s="89" t="s">
        <v>255</v>
      </c>
      <c r="C55" s="148" t="s">
        <v>674</v>
      </c>
      <c r="D55" s="90">
        <v>1041</v>
      </c>
      <c r="E55" s="463"/>
      <c r="F55" s="463"/>
      <c r="G55" s="463"/>
      <c r="H55" s="463"/>
      <c r="I55" s="462"/>
    </row>
    <row r="56" spans="2:9" ht="34.5" customHeight="1">
      <c r="B56" s="91">
        <v>560</v>
      </c>
      <c r="C56" s="149" t="s">
        <v>256</v>
      </c>
      <c r="D56" s="199">
        <v>1042</v>
      </c>
      <c r="E56" s="463"/>
      <c r="F56" s="463"/>
      <c r="G56" s="463"/>
      <c r="H56" s="463"/>
      <c r="I56" s="462"/>
    </row>
    <row r="57" spans="2:9" ht="34.5" customHeight="1">
      <c r="B57" s="91">
        <v>561</v>
      </c>
      <c r="C57" s="149" t="s">
        <v>257</v>
      </c>
      <c r="D57" s="199">
        <v>1043</v>
      </c>
      <c r="E57" s="463"/>
      <c r="F57" s="463"/>
      <c r="G57" s="463"/>
      <c r="H57" s="463"/>
      <c r="I57" s="462"/>
    </row>
    <row r="58" spans="2:9" ht="34.5" customHeight="1">
      <c r="B58" s="91">
        <v>565</v>
      </c>
      <c r="C58" s="149" t="s">
        <v>258</v>
      </c>
      <c r="D58" s="199">
        <v>1044</v>
      </c>
      <c r="E58" s="463"/>
      <c r="F58" s="463"/>
      <c r="G58" s="463"/>
      <c r="H58" s="463"/>
      <c r="I58" s="462"/>
    </row>
    <row r="59" spans="2:9" ht="34.5" customHeight="1">
      <c r="B59" s="91" t="s">
        <v>259</v>
      </c>
      <c r="C59" s="149" t="s">
        <v>260</v>
      </c>
      <c r="D59" s="92">
        <v>1045</v>
      </c>
      <c r="E59" s="463"/>
      <c r="F59" s="463"/>
      <c r="G59" s="463"/>
      <c r="H59" s="463"/>
      <c r="I59" s="462"/>
    </row>
    <row r="60" spans="2:9" ht="34.5" customHeight="1">
      <c r="B60" s="91">
        <v>562</v>
      </c>
      <c r="C60" s="148" t="s">
        <v>261</v>
      </c>
      <c r="D60" s="90">
        <v>1046</v>
      </c>
      <c r="E60" s="463">
        <v>23</v>
      </c>
      <c r="F60" s="463">
        <v>50</v>
      </c>
      <c r="G60" s="463">
        <v>10</v>
      </c>
      <c r="H60" s="463"/>
      <c r="I60" s="464">
        <f>SUM(H60/G60*100)</f>
        <v>0</v>
      </c>
    </row>
    <row r="61" spans="2:9" ht="34.5" customHeight="1">
      <c r="B61" s="89" t="s">
        <v>262</v>
      </c>
      <c r="C61" s="148" t="s">
        <v>263</v>
      </c>
      <c r="D61" s="90">
        <v>1047</v>
      </c>
      <c r="E61" s="463">
        <v>5</v>
      </c>
      <c r="F61" s="463"/>
      <c r="G61" s="463"/>
      <c r="H61" s="463"/>
      <c r="I61" s="462"/>
    </row>
    <row r="62" spans="2:9" ht="34.5" customHeight="1">
      <c r="B62" s="194"/>
      <c r="C62" s="195" t="s">
        <v>264</v>
      </c>
      <c r="D62" s="196">
        <v>1048</v>
      </c>
      <c r="E62" s="465">
        <f>SUM(E46-E54)</f>
        <v>1173</v>
      </c>
      <c r="F62" s="465">
        <f>SUM(F46-F54)</f>
        <v>800</v>
      </c>
      <c r="G62" s="465">
        <f>SUM(G46-G54)</f>
        <v>200</v>
      </c>
      <c r="H62" s="465">
        <f>SUM(H46-H54)</f>
        <v>172</v>
      </c>
      <c r="I62" s="462">
        <f>SUM(H62/G62*100)</f>
        <v>86</v>
      </c>
    </row>
    <row r="63" spans="2:9" ht="34.5" customHeight="1">
      <c r="B63" s="194"/>
      <c r="C63" s="195" t="s">
        <v>265</v>
      </c>
      <c r="D63" s="196">
        <v>1049</v>
      </c>
      <c r="E63" s="463"/>
      <c r="F63" s="463"/>
      <c r="G63" s="463"/>
      <c r="H63" s="463"/>
      <c r="I63" s="462"/>
    </row>
    <row r="64" spans="2:9" ht="34.5" customHeight="1">
      <c r="B64" s="91" t="s">
        <v>266</v>
      </c>
      <c r="C64" s="149" t="s">
        <v>267</v>
      </c>
      <c r="D64" s="92">
        <v>1050</v>
      </c>
      <c r="E64" s="463"/>
      <c r="F64" s="463"/>
      <c r="G64" s="463"/>
      <c r="H64" s="463"/>
      <c r="I64" s="462"/>
    </row>
    <row r="65" spans="2:9" ht="34.5" customHeight="1">
      <c r="B65" s="91" t="s">
        <v>268</v>
      </c>
      <c r="C65" s="149" t="s">
        <v>269</v>
      </c>
      <c r="D65" s="199">
        <v>1051</v>
      </c>
      <c r="E65" s="463"/>
      <c r="F65" s="463"/>
      <c r="G65" s="463"/>
      <c r="H65" s="463"/>
      <c r="I65" s="462"/>
    </row>
    <row r="66" spans="2:9" ht="34.5" customHeight="1">
      <c r="B66" s="194" t="s">
        <v>270</v>
      </c>
      <c r="C66" s="195" t="s">
        <v>271</v>
      </c>
      <c r="D66" s="196">
        <v>1052</v>
      </c>
      <c r="E66" s="463">
        <v>6892</v>
      </c>
      <c r="F66" s="463">
        <v>6300</v>
      </c>
      <c r="G66" s="463">
        <v>1940</v>
      </c>
      <c r="H66" s="463">
        <v>2913</v>
      </c>
      <c r="I66" s="462">
        <f>SUM(H66/G66*100)</f>
        <v>150.15463917525773</v>
      </c>
    </row>
    <row r="67" spans="2:9" ht="34.5" customHeight="1">
      <c r="B67" s="194" t="s">
        <v>272</v>
      </c>
      <c r="C67" s="195" t="s">
        <v>273</v>
      </c>
      <c r="D67" s="196">
        <v>1053</v>
      </c>
      <c r="E67" s="463">
        <v>11880</v>
      </c>
      <c r="F67" s="463">
        <v>16800</v>
      </c>
      <c r="G67" s="463">
        <v>4200</v>
      </c>
      <c r="H67" s="463">
        <v>3745</v>
      </c>
      <c r="I67" s="462">
        <f>SUM(H67/G67*100)</f>
        <v>89.16666666666667</v>
      </c>
    </row>
    <row r="68" spans="2:9" ht="34.5" customHeight="1">
      <c r="B68" s="200"/>
      <c r="C68" s="201" t="s">
        <v>274</v>
      </c>
      <c r="D68" s="199">
        <v>1054</v>
      </c>
      <c r="E68" s="465">
        <f>SUM(E44-E45+E62-E63+E64-E65+E66-E67)</f>
        <v>1777</v>
      </c>
      <c r="F68" s="465">
        <f>SUM(F44-F45+F62-F63+F64-F65+F66-F67)</f>
        <v>4481</v>
      </c>
      <c r="G68" s="465">
        <f>SUM(G44-G45+G62-G63+G64-G65+G66-G67)</f>
        <v>690</v>
      </c>
      <c r="H68" s="465">
        <f>SUM(H44-H45+H62-H63+H64-H65+H66-H67)</f>
        <v>778</v>
      </c>
      <c r="I68" s="462">
        <f>SUM(H68/G68*100)</f>
        <v>112.75362318840581</v>
      </c>
    </row>
    <row r="69" spans="2:9" ht="34.5" customHeight="1">
      <c r="B69" s="200"/>
      <c r="C69" s="201" t="s">
        <v>275</v>
      </c>
      <c r="D69" s="199">
        <v>1055</v>
      </c>
      <c r="E69" s="463"/>
      <c r="F69" s="463"/>
      <c r="G69" s="463"/>
      <c r="H69" s="463"/>
      <c r="I69" s="462"/>
    </row>
    <row r="70" spans="2:9" ht="34.5" customHeight="1">
      <c r="B70" s="91" t="s">
        <v>149</v>
      </c>
      <c r="C70" s="149" t="s">
        <v>276</v>
      </c>
      <c r="D70" s="92">
        <v>1056</v>
      </c>
      <c r="E70" s="463"/>
      <c r="F70" s="463"/>
      <c r="G70" s="463"/>
      <c r="H70" s="463"/>
      <c r="I70" s="462"/>
    </row>
    <row r="71" spans="2:9" ht="34.5" customHeight="1">
      <c r="B71" s="91" t="s">
        <v>150</v>
      </c>
      <c r="C71" s="149" t="s">
        <v>277</v>
      </c>
      <c r="D71" s="199">
        <v>1057</v>
      </c>
      <c r="E71" s="463"/>
      <c r="F71" s="463"/>
      <c r="G71" s="463"/>
      <c r="H71" s="463"/>
      <c r="I71" s="462"/>
    </row>
    <row r="72" spans="2:9" ht="34.5" customHeight="1">
      <c r="B72" s="194"/>
      <c r="C72" s="195" t="s">
        <v>278</v>
      </c>
      <c r="D72" s="196">
        <v>1058</v>
      </c>
      <c r="E72" s="465">
        <f>SUM(E68-E69+E70-E71)</f>
        <v>1777</v>
      </c>
      <c r="F72" s="465">
        <f>SUM(F68-F69+F70-F71)</f>
        <v>4481</v>
      </c>
      <c r="G72" s="465">
        <f>SUM(G68-G69+G70-G71)</f>
        <v>690</v>
      </c>
      <c r="H72" s="465">
        <f>SUM(H68-H69+H70-H71)</f>
        <v>778</v>
      </c>
      <c r="I72" s="462">
        <f>SUM(H72/G72*100)</f>
        <v>112.75362318840581</v>
      </c>
    </row>
    <row r="73" spans="2:9" ht="34.5" customHeight="1">
      <c r="B73" s="202"/>
      <c r="C73" s="197" t="s">
        <v>279</v>
      </c>
      <c r="D73" s="196">
        <v>1059</v>
      </c>
      <c r="E73" s="463"/>
      <c r="F73" s="463"/>
      <c r="G73" s="463"/>
      <c r="H73" s="463"/>
      <c r="I73" s="462"/>
    </row>
    <row r="74" spans="2:9" ht="34.5" customHeight="1">
      <c r="B74" s="91"/>
      <c r="C74" s="150" t="s">
        <v>280</v>
      </c>
      <c r="D74" s="92"/>
      <c r="E74" s="463"/>
      <c r="F74" s="463"/>
      <c r="G74" s="463"/>
      <c r="H74" s="463"/>
      <c r="I74" s="462"/>
    </row>
    <row r="75" spans="2:9" ht="34.5" customHeight="1">
      <c r="B75" s="91">
        <v>721</v>
      </c>
      <c r="C75" s="150" t="s">
        <v>281</v>
      </c>
      <c r="D75" s="92">
        <v>1060</v>
      </c>
      <c r="E75" s="463">
        <v>274</v>
      </c>
      <c r="F75" s="463">
        <v>780</v>
      </c>
      <c r="G75" s="463">
        <v>120</v>
      </c>
      <c r="H75" s="463">
        <v>117</v>
      </c>
      <c r="I75" s="464">
        <f>SUM(H75/G75*100)</f>
        <v>97.5</v>
      </c>
    </row>
    <row r="76" spans="2:9" ht="34.5" customHeight="1">
      <c r="B76" s="91" t="s">
        <v>282</v>
      </c>
      <c r="C76" s="150" t="s">
        <v>283</v>
      </c>
      <c r="D76" s="199">
        <v>1061</v>
      </c>
      <c r="E76" s="463">
        <v>759</v>
      </c>
      <c r="F76" s="463"/>
      <c r="G76" s="463"/>
      <c r="H76" s="463"/>
      <c r="I76" s="462"/>
    </row>
    <row r="77" spans="2:9" ht="34.5" customHeight="1">
      <c r="B77" s="91" t="s">
        <v>282</v>
      </c>
      <c r="C77" s="150" t="s">
        <v>284</v>
      </c>
      <c r="D77" s="199">
        <v>1062</v>
      </c>
      <c r="E77" s="463"/>
      <c r="F77" s="463"/>
      <c r="G77" s="463"/>
      <c r="H77" s="463"/>
      <c r="I77" s="462"/>
    </row>
    <row r="78" spans="2:9" ht="34.5" customHeight="1">
      <c r="B78" s="91">
        <v>723</v>
      </c>
      <c r="C78" s="150" t="s">
        <v>285</v>
      </c>
      <c r="D78" s="92">
        <v>1063</v>
      </c>
      <c r="E78" s="463"/>
      <c r="F78" s="463"/>
      <c r="G78" s="463"/>
      <c r="H78" s="463"/>
      <c r="I78" s="462"/>
    </row>
    <row r="79" spans="2:9" ht="34.5" customHeight="1">
      <c r="B79" s="194"/>
      <c r="C79" s="197" t="s">
        <v>675</v>
      </c>
      <c r="D79" s="196">
        <v>1064</v>
      </c>
      <c r="E79" s="465">
        <f>SUM(E72-E73-E75-E76+E77)</f>
        <v>744</v>
      </c>
      <c r="F79" s="465">
        <f>SUM(F72-F73-F75-F76+F77)</f>
        <v>3701</v>
      </c>
      <c r="G79" s="465">
        <f>SUM(G72-G73-G75-G76+G77)</f>
        <v>570</v>
      </c>
      <c r="H79" s="465">
        <f>SUM(H72-H73-H75-H76+H77)</f>
        <v>661</v>
      </c>
      <c r="I79" s="462">
        <f>SUM(H79/G79*100)</f>
        <v>115.96491228070175</v>
      </c>
    </row>
    <row r="80" spans="2:9" ht="34.5" customHeight="1">
      <c r="B80" s="202"/>
      <c r="C80" s="197" t="s">
        <v>676</v>
      </c>
      <c r="D80" s="196">
        <v>1065</v>
      </c>
      <c r="E80" s="463"/>
      <c r="F80" s="463"/>
      <c r="G80" s="463"/>
      <c r="H80" s="463"/>
      <c r="I80" s="462"/>
    </row>
    <row r="81" spans="2:9" ht="34.5" customHeight="1">
      <c r="B81" s="93"/>
      <c r="C81" s="150" t="s">
        <v>286</v>
      </c>
      <c r="D81" s="92">
        <v>1066</v>
      </c>
      <c r="E81" s="463"/>
      <c r="F81" s="463"/>
      <c r="G81" s="463"/>
      <c r="H81" s="463"/>
      <c r="I81" s="462"/>
    </row>
    <row r="82" spans="2:9" ht="34.5" customHeight="1">
      <c r="B82" s="93"/>
      <c r="C82" s="150" t="s">
        <v>287</v>
      </c>
      <c r="D82" s="92">
        <v>1067</v>
      </c>
      <c r="E82" s="463"/>
      <c r="F82" s="463"/>
      <c r="G82" s="463"/>
      <c r="H82" s="463"/>
      <c r="I82" s="462"/>
    </row>
    <row r="83" spans="2:9" ht="34.5" customHeight="1">
      <c r="B83" s="93"/>
      <c r="C83" s="150" t="s">
        <v>677</v>
      </c>
      <c r="D83" s="92">
        <v>1068</v>
      </c>
      <c r="E83" s="463"/>
      <c r="F83" s="463"/>
      <c r="G83" s="463"/>
      <c r="H83" s="463"/>
      <c r="I83" s="462"/>
    </row>
    <row r="84" spans="2:9" ht="34.5" customHeight="1">
      <c r="B84" s="93"/>
      <c r="C84" s="150" t="s">
        <v>678</v>
      </c>
      <c r="D84" s="92">
        <v>1069</v>
      </c>
      <c r="E84" s="463"/>
      <c r="F84" s="463"/>
      <c r="G84" s="463"/>
      <c r="H84" s="463"/>
      <c r="I84" s="462"/>
    </row>
    <row r="85" spans="2:9" ht="34.5" customHeight="1">
      <c r="B85" s="93"/>
      <c r="C85" s="150" t="s">
        <v>679</v>
      </c>
      <c r="D85" s="199"/>
      <c r="E85" s="463"/>
      <c r="F85" s="463"/>
      <c r="G85" s="463"/>
      <c r="H85" s="463"/>
      <c r="I85" s="462"/>
    </row>
    <row r="86" spans="2:9" ht="34.5" customHeight="1">
      <c r="B86" s="93"/>
      <c r="C86" s="150" t="s">
        <v>151</v>
      </c>
      <c r="D86" s="199">
        <v>1070</v>
      </c>
      <c r="E86" s="463"/>
      <c r="F86" s="463"/>
      <c r="G86" s="463"/>
      <c r="H86" s="463"/>
      <c r="I86" s="462"/>
    </row>
    <row r="87" spans="2:9" ht="34.5" customHeight="1" thickBot="1">
      <c r="B87" s="94"/>
      <c r="C87" s="151" t="s">
        <v>152</v>
      </c>
      <c r="D87" s="145">
        <v>1071</v>
      </c>
      <c r="E87" s="466"/>
      <c r="F87" s="466"/>
      <c r="G87" s="466"/>
      <c r="H87" s="466"/>
      <c r="I87" s="467"/>
    </row>
    <row r="88" spans="4:5" ht="15.75">
      <c r="D88" s="204"/>
      <c r="E88" s="189"/>
    </row>
    <row r="89" spans="2:9" ht="18.75">
      <c r="B89" s="2" t="s">
        <v>775</v>
      </c>
      <c r="D89" s="204"/>
      <c r="E89" s="203"/>
      <c r="F89" s="64"/>
      <c r="G89" s="60" t="s">
        <v>665</v>
      </c>
      <c r="H89" s="65"/>
      <c r="I89" s="60"/>
    </row>
    <row r="90" ht="18.75">
      <c r="D90" s="203" t="s">
        <v>75</v>
      </c>
    </row>
  </sheetData>
  <sheetProtection/>
  <mergeCells count="8">
    <mergeCell ref="B6:I6"/>
    <mergeCell ref="B10:B11"/>
    <mergeCell ref="I10:I11"/>
    <mergeCell ref="C10:C11"/>
    <mergeCell ref="F10:F11"/>
    <mergeCell ref="G10:H10"/>
    <mergeCell ref="E10:E11"/>
    <mergeCell ref="D10:D11"/>
  </mergeCells>
  <printOptions/>
  <pageMargins left="0.25" right="0.25" top="0.75" bottom="0.75" header="0.3" footer="0.3"/>
  <pageSetup fitToHeight="0" fitToWidth="1" orientation="portrait" paperSize="9" scale="37"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2:V32"/>
  <sheetViews>
    <sheetView zoomScale="75" zoomScaleNormal="75" zoomScalePageLayoutView="0" workbookViewId="0" topLeftCell="E1">
      <selection activeCell="F38" sqref="F38"/>
    </sheetView>
  </sheetViews>
  <sheetFormatPr defaultColWidth="9.140625" defaultRowHeight="12.75"/>
  <cols>
    <col min="1" max="1" width="9.140625" style="21" customWidth="1"/>
    <col min="2" max="2" width="31.7109375" style="21" customWidth="1"/>
    <col min="3" max="3" width="28.28125" style="21" bestFit="1" customWidth="1"/>
    <col min="4" max="4" width="12.8515625" style="21" customWidth="1"/>
    <col min="5" max="5" width="16.7109375" style="21" customWidth="1"/>
    <col min="6" max="6" width="19.421875" style="21" customWidth="1"/>
    <col min="7" max="8" width="27.28125" style="21" customWidth="1"/>
    <col min="9" max="10" width="13.7109375" style="21" customWidth="1"/>
    <col min="11" max="11" width="16.57421875" style="21" customWidth="1"/>
    <col min="12" max="22" width="13.7109375" style="21" customWidth="1"/>
    <col min="23" max="16384" width="9.140625" style="21" customWidth="1"/>
  </cols>
  <sheetData>
    <row r="2" ht="15.75">
      <c r="V2" s="16" t="s">
        <v>640</v>
      </c>
    </row>
    <row r="4" ht="15.75">
      <c r="B4" s="1" t="s">
        <v>772</v>
      </c>
    </row>
    <row r="5" ht="15.75">
      <c r="B5" s="1" t="s">
        <v>773</v>
      </c>
    </row>
    <row r="6" ht="15.75">
      <c r="B6" s="12" t="s">
        <v>205</v>
      </c>
    </row>
    <row r="7" ht="15.75">
      <c r="A7" s="12"/>
    </row>
    <row r="8" spans="1:22" ht="20.25">
      <c r="A8" s="12"/>
      <c r="B8" s="584" t="s">
        <v>74</v>
      </c>
      <c r="C8" s="584"/>
      <c r="D8" s="584"/>
      <c r="E8" s="584"/>
      <c r="F8" s="584"/>
      <c r="G8" s="584"/>
      <c r="H8" s="584"/>
      <c r="I8" s="584"/>
      <c r="J8" s="584"/>
      <c r="K8" s="584"/>
      <c r="L8" s="584"/>
      <c r="M8" s="584"/>
      <c r="N8" s="584"/>
      <c r="O8" s="584"/>
      <c r="P8" s="584"/>
      <c r="Q8" s="584"/>
      <c r="R8" s="584"/>
      <c r="S8" s="584"/>
      <c r="T8" s="584"/>
      <c r="U8" s="584"/>
      <c r="V8" s="584"/>
    </row>
    <row r="9" spans="4:14" ht="16.5" thickBot="1">
      <c r="D9" s="23"/>
      <c r="E9" s="23"/>
      <c r="F9" s="23"/>
      <c r="G9" s="23"/>
      <c r="H9" s="23"/>
      <c r="I9" s="23"/>
      <c r="J9" s="23"/>
      <c r="K9" s="23"/>
      <c r="L9" s="23"/>
      <c r="M9" s="23"/>
      <c r="N9" s="23"/>
    </row>
    <row r="10" spans="2:22" ht="38.25" customHeight="1">
      <c r="B10" s="586" t="s">
        <v>40</v>
      </c>
      <c r="C10" s="588" t="s">
        <v>41</v>
      </c>
      <c r="D10" s="590" t="s">
        <v>42</v>
      </c>
      <c r="E10" s="516" t="s">
        <v>631</v>
      </c>
      <c r="F10" s="516" t="s">
        <v>650</v>
      </c>
      <c r="G10" s="516" t="s">
        <v>89</v>
      </c>
      <c r="H10" s="516" t="s">
        <v>90</v>
      </c>
      <c r="I10" s="516" t="s">
        <v>756</v>
      </c>
      <c r="J10" s="516" t="s">
        <v>43</v>
      </c>
      <c r="K10" s="516" t="s">
        <v>757</v>
      </c>
      <c r="L10" s="516" t="s">
        <v>44</v>
      </c>
      <c r="M10" s="516" t="s">
        <v>45</v>
      </c>
      <c r="N10" s="516" t="s">
        <v>46</v>
      </c>
      <c r="O10" s="592" t="s">
        <v>79</v>
      </c>
      <c r="P10" s="557"/>
      <c r="Q10" s="557"/>
      <c r="R10" s="557"/>
      <c r="S10" s="557"/>
      <c r="T10" s="557"/>
      <c r="U10" s="557"/>
      <c r="V10" s="558"/>
    </row>
    <row r="11" spans="2:22" ht="48.75" customHeight="1" thickBot="1">
      <c r="B11" s="587"/>
      <c r="C11" s="589"/>
      <c r="D11" s="591"/>
      <c r="E11" s="517"/>
      <c r="F11" s="517"/>
      <c r="G11" s="517"/>
      <c r="H11" s="517"/>
      <c r="I11" s="517"/>
      <c r="J11" s="517"/>
      <c r="K11" s="517"/>
      <c r="L11" s="517"/>
      <c r="M11" s="517"/>
      <c r="N11" s="517"/>
      <c r="O11" s="214" t="s">
        <v>47</v>
      </c>
      <c r="P11" s="214" t="s">
        <v>48</v>
      </c>
      <c r="Q11" s="214" t="s">
        <v>49</v>
      </c>
      <c r="R11" s="214" t="s">
        <v>50</v>
      </c>
      <c r="S11" s="214" t="s">
        <v>51</v>
      </c>
      <c r="T11" s="214" t="s">
        <v>52</v>
      </c>
      <c r="U11" s="214" t="s">
        <v>53</v>
      </c>
      <c r="V11" s="215" t="s">
        <v>54</v>
      </c>
    </row>
    <row r="12" spans="2:22" ht="15.75">
      <c r="B12" s="217" t="s">
        <v>78</v>
      </c>
      <c r="C12" s="218"/>
      <c r="D12" s="219"/>
      <c r="E12" s="219"/>
      <c r="F12" s="219"/>
      <c r="G12" s="219"/>
      <c r="H12" s="219"/>
      <c r="I12" s="219"/>
      <c r="J12" s="219"/>
      <c r="K12" s="219"/>
      <c r="L12" s="219"/>
      <c r="M12" s="219"/>
      <c r="N12" s="219"/>
      <c r="O12" s="219"/>
      <c r="P12" s="219"/>
      <c r="Q12" s="219"/>
      <c r="R12" s="219"/>
      <c r="S12" s="219"/>
      <c r="T12" s="219"/>
      <c r="U12" s="219"/>
      <c r="V12" s="216"/>
    </row>
    <row r="13" spans="2:22" ht="15.75">
      <c r="B13" s="220" t="s">
        <v>2</v>
      </c>
      <c r="C13" s="24"/>
      <c r="D13" s="24"/>
      <c r="E13" s="24"/>
      <c r="F13" s="24"/>
      <c r="G13" s="24"/>
      <c r="H13" s="24"/>
      <c r="I13" s="24"/>
      <c r="J13" s="24"/>
      <c r="K13" s="24"/>
      <c r="L13" s="24"/>
      <c r="M13" s="24"/>
      <c r="N13" s="24"/>
      <c r="O13" s="24"/>
      <c r="P13" s="24"/>
      <c r="Q13" s="24"/>
      <c r="R13" s="24"/>
      <c r="S13" s="24"/>
      <c r="T13" s="24"/>
      <c r="U13" s="24"/>
      <c r="V13" s="111"/>
    </row>
    <row r="14" spans="2:22" ht="15.75">
      <c r="B14" s="220" t="s">
        <v>2</v>
      </c>
      <c r="C14" s="24"/>
      <c r="D14" s="24"/>
      <c r="E14" s="24"/>
      <c r="F14" s="24"/>
      <c r="G14" s="24"/>
      <c r="H14" s="24"/>
      <c r="I14" s="24"/>
      <c r="J14" s="24"/>
      <c r="K14" s="24"/>
      <c r="L14" s="24"/>
      <c r="M14" s="24"/>
      <c r="N14" s="24"/>
      <c r="O14" s="24"/>
      <c r="P14" s="24"/>
      <c r="Q14" s="24"/>
      <c r="R14" s="24"/>
      <c r="S14" s="24"/>
      <c r="T14" s="24"/>
      <c r="U14" s="24"/>
      <c r="V14" s="111"/>
    </row>
    <row r="15" spans="2:22" ht="15.75">
      <c r="B15" s="220" t="s">
        <v>2</v>
      </c>
      <c r="C15" s="24"/>
      <c r="D15" s="24"/>
      <c r="E15" s="24"/>
      <c r="F15" s="24"/>
      <c r="G15" s="24"/>
      <c r="H15" s="24"/>
      <c r="I15" s="24"/>
      <c r="J15" s="24"/>
      <c r="K15" s="24"/>
      <c r="L15" s="24"/>
      <c r="M15" s="24"/>
      <c r="N15" s="24"/>
      <c r="O15" s="24"/>
      <c r="P15" s="24"/>
      <c r="Q15" s="24"/>
      <c r="R15" s="24"/>
      <c r="S15" s="24"/>
      <c r="T15" s="24"/>
      <c r="U15" s="24"/>
      <c r="V15" s="111"/>
    </row>
    <row r="16" spans="2:22" ht="15.75">
      <c r="B16" s="220" t="s">
        <v>2</v>
      </c>
      <c r="C16" s="24"/>
      <c r="D16" s="24"/>
      <c r="E16" s="24"/>
      <c r="F16" s="24"/>
      <c r="G16" s="24"/>
      <c r="H16" s="24"/>
      <c r="I16" s="24"/>
      <c r="J16" s="24"/>
      <c r="K16" s="24"/>
      <c r="L16" s="24"/>
      <c r="M16" s="24"/>
      <c r="N16" s="24"/>
      <c r="O16" s="24"/>
      <c r="P16" s="24"/>
      <c r="Q16" s="24"/>
      <c r="R16" s="24"/>
      <c r="S16" s="24"/>
      <c r="T16" s="24"/>
      <c r="U16" s="24"/>
      <c r="V16" s="111"/>
    </row>
    <row r="17" spans="2:22" ht="15.75">
      <c r="B17" s="220" t="s">
        <v>2</v>
      </c>
      <c r="C17" s="24"/>
      <c r="D17" s="24"/>
      <c r="E17" s="24"/>
      <c r="F17" s="24"/>
      <c r="G17" s="24"/>
      <c r="H17" s="24"/>
      <c r="I17" s="24"/>
      <c r="J17" s="24"/>
      <c r="K17" s="24"/>
      <c r="L17" s="24"/>
      <c r="M17" s="24"/>
      <c r="N17" s="24"/>
      <c r="O17" s="24"/>
      <c r="P17" s="24"/>
      <c r="Q17" s="24"/>
      <c r="R17" s="24"/>
      <c r="S17" s="24"/>
      <c r="T17" s="24"/>
      <c r="U17" s="24"/>
      <c r="V17" s="111"/>
    </row>
    <row r="18" spans="2:22" ht="15.75">
      <c r="B18" s="221" t="s">
        <v>55</v>
      </c>
      <c r="C18" s="25"/>
      <c r="D18" s="24"/>
      <c r="E18" s="24"/>
      <c r="F18" s="24"/>
      <c r="G18" s="24"/>
      <c r="H18" s="24"/>
      <c r="I18" s="24"/>
      <c r="J18" s="24"/>
      <c r="K18" s="24"/>
      <c r="L18" s="24"/>
      <c r="M18" s="24"/>
      <c r="N18" s="24"/>
      <c r="O18" s="24"/>
      <c r="P18" s="24"/>
      <c r="Q18" s="24"/>
      <c r="R18" s="24"/>
      <c r="S18" s="24"/>
      <c r="T18" s="24"/>
      <c r="U18" s="24"/>
      <c r="V18" s="111"/>
    </row>
    <row r="19" spans="2:22" ht="15.75">
      <c r="B19" s="220" t="s">
        <v>2</v>
      </c>
      <c r="C19" s="24"/>
      <c r="D19" s="24"/>
      <c r="E19" s="24"/>
      <c r="F19" s="24"/>
      <c r="G19" s="24"/>
      <c r="H19" s="24"/>
      <c r="I19" s="24"/>
      <c r="J19" s="24"/>
      <c r="K19" s="24"/>
      <c r="L19" s="24"/>
      <c r="M19" s="24"/>
      <c r="N19" s="24"/>
      <c r="O19" s="24"/>
      <c r="P19" s="24"/>
      <c r="Q19" s="24"/>
      <c r="R19" s="24"/>
      <c r="S19" s="24"/>
      <c r="T19" s="24"/>
      <c r="U19" s="24"/>
      <c r="V19" s="111"/>
    </row>
    <row r="20" spans="2:22" ht="15.75">
      <c r="B20" s="220" t="s">
        <v>2</v>
      </c>
      <c r="C20" s="24"/>
      <c r="D20" s="24"/>
      <c r="E20" s="24"/>
      <c r="F20" s="24"/>
      <c r="G20" s="24"/>
      <c r="H20" s="24"/>
      <c r="I20" s="24"/>
      <c r="J20" s="24"/>
      <c r="K20" s="24"/>
      <c r="L20" s="24"/>
      <c r="M20" s="24"/>
      <c r="N20" s="24"/>
      <c r="O20" s="24"/>
      <c r="P20" s="24"/>
      <c r="Q20" s="24"/>
      <c r="R20" s="24"/>
      <c r="S20" s="24"/>
      <c r="T20" s="24"/>
      <c r="U20" s="24"/>
      <c r="V20" s="111"/>
    </row>
    <row r="21" spans="2:22" ht="15.75">
      <c r="B21" s="220" t="s">
        <v>2</v>
      </c>
      <c r="C21" s="24"/>
      <c r="D21" s="24"/>
      <c r="E21" s="24"/>
      <c r="F21" s="24"/>
      <c r="G21" s="24"/>
      <c r="H21" s="24"/>
      <c r="I21" s="24"/>
      <c r="J21" s="24"/>
      <c r="K21" s="24"/>
      <c r="L21" s="24"/>
      <c r="M21" s="24"/>
      <c r="N21" s="24"/>
      <c r="O21" s="24"/>
      <c r="P21" s="24"/>
      <c r="Q21" s="24"/>
      <c r="R21" s="24"/>
      <c r="S21" s="24"/>
      <c r="T21" s="24"/>
      <c r="U21" s="24"/>
      <c r="V21" s="111"/>
    </row>
    <row r="22" spans="2:22" ht="15.75">
      <c r="B22" s="220" t="s">
        <v>2</v>
      </c>
      <c r="C22" s="24"/>
      <c r="D22" s="24"/>
      <c r="E22" s="24"/>
      <c r="F22" s="24"/>
      <c r="G22" s="24"/>
      <c r="H22" s="24"/>
      <c r="I22" s="24"/>
      <c r="J22" s="24"/>
      <c r="K22" s="24"/>
      <c r="L22" s="24"/>
      <c r="M22" s="24"/>
      <c r="N22" s="24"/>
      <c r="O22" s="24"/>
      <c r="P22" s="24"/>
      <c r="Q22" s="24"/>
      <c r="R22" s="24"/>
      <c r="S22" s="24"/>
      <c r="T22" s="24"/>
      <c r="U22" s="24"/>
      <c r="V22" s="111"/>
    </row>
    <row r="23" spans="2:22" ht="15.75">
      <c r="B23" s="220" t="s">
        <v>2</v>
      </c>
      <c r="C23" s="24"/>
      <c r="D23" s="24"/>
      <c r="E23" s="24"/>
      <c r="F23" s="24"/>
      <c r="G23" s="24"/>
      <c r="H23" s="24"/>
      <c r="I23" s="24"/>
      <c r="J23" s="24"/>
      <c r="K23" s="24"/>
      <c r="L23" s="24"/>
      <c r="M23" s="24"/>
      <c r="N23" s="24"/>
      <c r="O23" s="24"/>
      <c r="P23" s="24"/>
      <c r="Q23" s="24"/>
      <c r="R23" s="24"/>
      <c r="S23" s="24"/>
      <c r="T23" s="24"/>
      <c r="U23" s="24"/>
      <c r="V23" s="111"/>
    </row>
    <row r="24" spans="2:22" ht="16.5" thickBot="1">
      <c r="B24" s="222" t="s">
        <v>3</v>
      </c>
      <c r="C24" s="223"/>
      <c r="D24" s="109"/>
      <c r="E24" s="109"/>
      <c r="F24" s="109"/>
      <c r="G24" s="109"/>
      <c r="H24" s="109"/>
      <c r="I24" s="109"/>
      <c r="J24" s="109"/>
      <c r="K24" s="109"/>
      <c r="L24" s="109"/>
      <c r="M24" s="109"/>
      <c r="N24" s="109"/>
      <c r="O24" s="109"/>
      <c r="P24" s="109"/>
      <c r="Q24" s="109"/>
      <c r="R24" s="109"/>
      <c r="S24" s="109"/>
      <c r="T24" s="109"/>
      <c r="U24" s="109"/>
      <c r="V24" s="110"/>
    </row>
    <row r="25" spans="2:16" ht="16.5" thickBot="1">
      <c r="B25" s="226" t="s">
        <v>56</v>
      </c>
      <c r="C25" s="227"/>
      <c r="D25" s="26"/>
      <c r="E25" s="26"/>
      <c r="F25" s="26"/>
      <c r="G25" s="26"/>
      <c r="H25" s="26"/>
      <c r="I25" s="26"/>
      <c r="J25" s="26"/>
      <c r="K25" s="26"/>
      <c r="L25" s="26"/>
      <c r="M25" s="26"/>
      <c r="N25" s="26"/>
      <c r="O25" s="26"/>
      <c r="P25" s="26"/>
    </row>
    <row r="26" spans="2:16" ht="16.5" thickBot="1">
      <c r="B26" s="224" t="s">
        <v>57</v>
      </c>
      <c r="C26" s="225"/>
      <c r="D26" s="26"/>
      <c r="E26" s="26"/>
      <c r="F26" s="26"/>
      <c r="G26" s="26"/>
      <c r="H26" s="26"/>
      <c r="I26" s="26"/>
      <c r="J26" s="26"/>
      <c r="K26" s="26"/>
      <c r="L26" s="26"/>
      <c r="M26" s="26"/>
      <c r="N26" s="26"/>
      <c r="O26" s="26"/>
      <c r="P26" s="26"/>
    </row>
    <row r="28" spans="2:6" ht="15.75">
      <c r="B28" s="88" t="s">
        <v>5</v>
      </c>
      <c r="C28" s="88"/>
      <c r="D28" s="12"/>
      <c r="E28" s="12"/>
      <c r="F28" s="12"/>
    </row>
    <row r="29" spans="2:7" ht="15.75">
      <c r="B29" s="12" t="s">
        <v>206</v>
      </c>
      <c r="C29" s="12"/>
      <c r="D29" s="12"/>
      <c r="E29" s="12"/>
      <c r="F29" s="12"/>
      <c r="G29" s="12"/>
    </row>
    <row r="31" spans="2:20" ht="15.75">
      <c r="B31" s="585" t="s">
        <v>775</v>
      </c>
      <c r="C31" s="585"/>
      <c r="E31" s="34"/>
      <c r="F31" s="34"/>
      <c r="G31" s="35" t="s">
        <v>76</v>
      </c>
      <c r="T31" s="2"/>
    </row>
    <row r="32" ht="15.75">
      <c r="D32" s="34" t="s">
        <v>75</v>
      </c>
    </row>
  </sheetData>
  <sheetProtection/>
  <mergeCells count="16">
    <mergeCell ref="B31:C31"/>
    <mergeCell ref="B8:V8"/>
    <mergeCell ref="B10:B11"/>
    <mergeCell ref="C10:C11"/>
    <mergeCell ref="D10:D11"/>
    <mergeCell ref="G10:G11"/>
    <mergeCell ref="M10:M11"/>
    <mergeCell ref="N10:N11"/>
    <mergeCell ref="O10:V10"/>
    <mergeCell ref="H10:H11"/>
    <mergeCell ref="E10:E11"/>
    <mergeCell ref="F10:F11"/>
    <mergeCell ref="J10:J11"/>
    <mergeCell ref="K10:K11"/>
    <mergeCell ref="L10:L11"/>
    <mergeCell ref="I10:I11"/>
  </mergeCells>
  <printOptions/>
  <pageMargins left="0.25" right="0.25" top="0.75" bottom="0.75" header="0.3" footer="0.3"/>
  <pageSetup fitToHeight="1" fitToWidth="1" orientation="landscape" scale="36" r:id="rId1"/>
</worksheet>
</file>

<file path=xl/worksheets/sheet11.xml><?xml version="1.0" encoding="utf-8"?>
<worksheet xmlns="http://schemas.openxmlformats.org/spreadsheetml/2006/main" xmlns:r="http://schemas.openxmlformats.org/officeDocument/2006/relationships">
  <sheetPr>
    <tabColor rgb="FFFFFF00"/>
  </sheetPr>
  <dimension ref="B1:K49"/>
  <sheetViews>
    <sheetView zoomScale="55" zoomScaleNormal="55" zoomScalePageLayoutView="0" workbookViewId="0" topLeftCell="A1">
      <selection activeCell="I45" sqref="I45"/>
    </sheetView>
  </sheetViews>
  <sheetFormatPr defaultColWidth="9.140625" defaultRowHeight="12.75"/>
  <cols>
    <col min="1" max="1" width="9.140625" style="2" customWidth="1"/>
    <col min="2" max="2" width="21.7109375" style="2" customWidth="1"/>
    <col min="3" max="3" width="28.7109375" style="54" customWidth="1"/>
    <col min="4" max="4" width="60.57421875" style="2" customWidth="1"/>
    <col min="5" max="7" width="50.7109375" style="2" customWidth="1"/>
    <col min="8" max="16384" width="9.140625" style="2" customWidth="1"/>
  </cols>
  <sheetData>
    <row r="1" spans="2:7" ht="20.25">
      <c r="B1" s="129"/>
      <c r="C1" s="130"/>
      <c r="D1" s="129"/>
      <c r="E1" s="129"/>
      <c r="F1" s="129"/>
      <c r="G1" s="129"/>
    </row>
    <row r="2" spans="2:7" ht="20.25">
      <c r="B2" s="1" t="s">
        <v>772</v>
      </c>
      <c r="C2" s="132"/>
      <c r="D2" s="133"/>
      <c r="E2" s="133"/>
      <c r="F2" s="133"/>
      <c r="G2" s="133"/>
    </row>
    <row r="3" spans="2:7" ht="20.25">
      <c r="B3" s="1" t="s">
        <v>773</v>
      </c>
      <c r="C3" s="132"/>
      <c r="D3" s="133"/>
      <c r="E3" s="133"/>
      <c r="F3" s="133"/>
      <c r="G3" s="134" t="s">
        <v>639</v>
      </c>
    </row>
    <row r="4" spans="2:7" ht="20.25">
      <c r="B4" s="131"/>
      <c r="C4" s="132"/>
      <c r="D4" s="133"/>
      <c r="E4" s="133"/>
      <c r="F4" s="133"/>
      <c r="G4" s="133"/>
    </row>
    <row r="5" spans="2:7" ht="20.25">
      <c r="B5" s="131"/>
      <c r="C5" s="132"/>
      <c r="D5" s="133"/>
      <c r="E5" s="133"/>
      <c r="F5" s="133"/>
      <c r="G5" s="133"/>
    </row>
    <row r="6" spans="2:7" ht="20.25">
      <c r="B6" s="129"/>
      <c r="C6" s="130"/>
      <c r="D6" s="129"/>
      <c r="E6" s="129"/>
      <c r="F6" s="129"/>
      <c r="G6" s="129"/>
    </row>
    <row r="7" spans="2:11" ht="30">
      <c r="B7" s="593" t="s">
        <v>140</v>
      </c>
      <c r="C7" s="593"/>
      <c r="D7" s="593"/>
      <c r="E7" s="593"/>
      <c r="F7" s="593"/>
      <c r="G7" s="593"/>
      <c r="H7" s="1"/>
      <c r="I7" s="1"/>
      <c r="J7" s="1"/>
      <c r="K7" s="1"/>
    </row>
    <row r="8" spans="2:7" ht="20.25">
      <c r="B8" s="129"/>
      <c r="C8" s="130"/>
      <c r="D8" s="129"/>
      <c r="E8" s="129"/>
      <c r="F8" s="129"/>
      <c r="G8" s="129"/>
    </row>
    <row r="9" spans="2:7" ht="20.25">
      <c r="B9" s="129"/>
      <c r="C9" s="130"/>
      <c r="D9" s="129"/>
      <c r="E9" s="129"/>
      <c r="F9" s="129"/>
      <c r="G9" s="129"/>
    </row>
    <row r="10" spans="2:11" ht="20.25">
      <c r="B10" s="131"/>
      <c r="C10" s="132"/>
      <c r="D10" s="131"/>
      <c r="E10" s="131"/>
      <c r="F10" s="131"/>
      <c r="G10" s="131"/>
      <c r="H10" s="1"/>
      <c r="I10" s="1"/>
      <c r="J10" s="1"/>
      <c r="K10" s="1"/>
    </row>
    <row r="11" spans="2:7" ht="21" thickBot="1">
      <c r="B11" s="129"/>
      <c r="C11" s="130"/>
      <c r="D11" s="129"/>
      <c r="E11" s="129"/>
      <c r="F11" s="129"/>
      <c r="G11" s="129"/>
    </row>
    <row r="12" spans="2:11" s="60" customFormat="1" ht="64.5" customHeight="1" thickBot="1">
      <c r="B12" s="296" t="s">
        <v>141</v>
      </c>
      <c r="C12" s="294" t="s">
        <v>135</v>
      </c>
      <c r="D12" s="280" t="s">
        <v>142</v>
      </c>
      <c r="E12" s="280" t="s">
        <v>143</v>
      </c>
      <c r="F12" s="280" t="s">
        <v>144</v>
      </c>
      <c r="G12" s="281" t="s">
        <v>145</v>
      </c>
      <c r="H12" s="87"/>
      <c r="I12" s="87"/>
      <c r="J12" s="87"/>
      <c r="K12" s="87"/>
    </row>
    <row r="13" spans="2:11" s="60" customFormat="1" ht="19.5" customHeight="1" thickBot="1">
      <c r="B13" s="297">
        <v>1</v>
      </c>
      <c r="C13" s="295">
        <v>2</v>
      </c>
      <c r="D13" s="282">
        <v>3</v>
      </c>
      <c r="E13" s="282">
        <v>4</v>
      </c>
      <c r="F13" s="282">
        <v>5</v>
      </c>
      <c r="G13" s="283">
        <v>6</v>
      </c>
      <c r="H13" s="87"/>
      <c r="I13" s="87"/>
      <c r="J13" s="87"/>
      <c r="K13" s="87"/>
    </row>
    <row r="14" spans="2:11" s="60" customFormat="1" ht="19.5" customHeight="1" thickBot="1">
      <c r="B14" s="599" t="s">
        <v>794</v>
      </c>
      <c r="C14" s="292" t="s">
        <v>444</v>
      </c>
      <c r="D14" s="364" t="s">
        <v>850</v>
      </c>
      <c r="E14" s="364" t="s">
        <v>851</v>
      </c>
      <c r="F14" s="365"/>
      <c r="G14" s="375">
        <v>14724084</v>
      </c>
      <c r="H14" s="87"/>
      <c r="I14" s="87"/>
      <c r="J14" s="87"/>
      <c r="K14" s="87"/>
    </row>
    <row r="15" spans="2:11" s="60" customFormat="1" ht="19.5" customHeight="1" thickBot="1">
      <c r="B15" s="600"/>
      <c r="C15" s="292" t="s">
        <v>444</v>
      </c>
      <c r="D15" s="367" t="s">
        <v>850</v>
      </c>
      <c r="E15" s="367" t="s">
        <v>852</v>
      </c>
      <c r="F15" s="368"/>
      <c r="G15" s="366"/>
      <c r="H15" s="87"/>
      <c r="I15" s="87"/>
      <c r="J15" s="87"/>
      <c r="K15" s="87"/>
    </row>
    <row r="16" spans="2:11" s="60" customFormat="1" ht="19.5" customHeight="1" thickBot="1">
      <c r="B16" s="600"/>
      <c r="C16" s="292" t="s">
        <v>444</v>
      </c>
      <c r="D16" s="367" t="s">
        <v>850</v>
      </c>
      <c r="E16" s="367" t="s">
        <v>853</v>
      </c>
      <c r="F16" s="368"/>
      <c r="G16" s="375">
        <v>2710266</v>
      </c>
      <c r="H16" s="87"/>
      <c r="I16" s="87"/>
      <c r="J16" s="87"/>
      <c r="K16" s="87"/>
    </row>
    <row r="17" spans="2:11" s="60" customFormat="1" ht="19.5" customHeight="1" thickBot="1">
      <c r="B17" s="600"/>
      <c r="C17" s="292" t="s">
        <v>444</v>
      </c>
      <c r="D17" s="367" t="s">
        <v>854</v>
      </c>
      <c r="E17" s="367" t="s">
        <v>853</v>
      </c>
      <c r="F17" s="368"/>
      <c r="G17" s="366">
        <v>231261</v>
      </c>
      <c r="H17" s="87"/>
      <c r="I17" s="87"/>
      <c r="J17" s="87"/>
      <c r="K17" s="87"/>
    </row>
    <row r="18" spans="2:11" s="60" customFormat="1" ht="19.5" customHeight="1" thickBot="1">
      <c r="B18" s="600"/>
      <c r="C18" s="292" t="s">
        <v>444</v>
      </c>
      <c r="D18" s="367" t="s">
        <v>855</v>
      </c>
      <c r="E18" s="367" t="s">
        <v>853</v>
      </c>
      <c r="F18" s="368"/>
      <c r="G18" s="366">
        <v>238908</v>
      </c>
      <c r="H18" s="87"/>
      <c r="I18" s="87"/>
      <c r="J18" s="87"/>
      <c r="K18" s="87"/>
    </row>
    <row r="19" spans="2:11" s="60" customFormat="1" ht="19.5" customHeight="1" thickBot="1">
      <c r="B19" s="600"/>
      <c r="C19" s="292" t="s">
        <v>444</v>
      </c>
      <c r="D19" s="367" t="s">
        <v>856</v>
      </c>
      <c r="E19" s="367" t="s">
        <v>856</v>
      </c>
      <c r="F19" s="368"/>
      <c r="G19" s="366">
        <v>579</v>
      </c>
      <c r="H19" s="87"/>
      <c r="I19" s="87"/>
      <c r="J19" s="87"/>
      <c r="K19" s="87"/>
    </row>
    <row r="20" spans="2:7" s="60" customFormat="1" ht="21" thickBot="1">
      <c r="B20" s="600"/>
      <c r="C20" s="292" t="s">
        <v>444</v>
      </c>
      <c r="D20" s="367" t="s">
        <v>850</v>
      </c>
      <c r="E20" s="367" t="s">
        <v>857</v>
      </c>
      <c r="F20" s="369"/>
      <c r="G20" s="366">
        <v>188307</v>
      </c>
    </row>
    <row r="21" spans="2:7" s="60" customFormat="1" ht="21" thickBot="1">
      <c r="B21" s="600"/>
      <c r="C21" s="292" t="s">
        <v>444</v>
      </c>
      <c r="D21" s="367" t="s">
        <v>850</v>
      </c>
      <c r="E21" s="367" t="s">
        <v>858</v>
      </c>
      <c r="F21" s="369"/>
      <c r="G21" s="366">
        <v>37840</v>
      </c>
    </row>
    <row r="22" spans="2:7" s="60" customFormat="1" ht="21" thickBot="1">
      <c r="B22" s="600"/>
      <c r="C22" s="292" t="s">
        <v>444</v>
      </c>
      <c r="D22" s="370" t="s">
        <v>850</v>
      </c>
      <c r="E22" s="370" t="s">
        <v>859</v>
      </c>
      <c r="F22" s="371"/>
      <c r="G22" s="372">
        <v>90.76</v>
      </c>
    </row>
    <row r="23" spans="2:7" s="60" customFormat="1" ht="34.5" customHeight="1" thickBot="1">
      <c r="B23" s="601"/>
      <c r="C23" s="304" t="s">
        <v>736</v>
      </c>
      <c r="D23" s="300"/>
      <c r="E23" s="300"/>
      <c r="F23" s="373"/>
      <c r="G23" s="374">
        <f>SUM(G14:G22)</f>
        <v>18131335.76</v>
      </c>
    </row>
    <row r="24" spans="2:7" s="60" customFormat="1" ht="21" thickBot="1">
      <c r="B24" s="594" t="s">
        <v>770</v>
      </c>
      <c r="C24" s="292" t="s">
        <v>444</v>
      </c>
      <c r="D24" s="364" t="s">
        <v>850</v>
      </c>
      <c r="E24" s="364" t="s">
        <v>851</v>
      </c>
      <c r="F24" s="368"/>
      <c r="G24" s="376">
        <v>7300484</v>
      </c>
    </row>
    <row r="25" spans="2:7" s="60" customFormat="1" ht="21" thickBot="1">
      <c r="B25" s="597"/>
      <c r="C25" s="292" t="s">
        <v>444</v>
      </c>
      <c r="D25" s="367" t="s">
        <v>850</v>
      </c>
      <c r="E25" s="367" t="s">
        <v>852</v>
      </c>
      <c r="F25" s="368"/>
      <c r="G25" s="376"/>
    </row>
    <row r="26" spans="2:7" s="60" customFormat="1" ht="21" thickBot="1">
      <c r="B26" s="597"/>
      <c r="C26" s="292" t="s">
        <v>444</v>
      </c>
      <c r="D26" s="367" t="s">
        <v>850</v>
      </c>
      <c r="E26" s="367" t="s">
        <v>853</v>
      </c>
      <c r="F26" s="368"/>
      <c r="G26" s="376">
        <v>519696</v>
      </c>
    </row>
    <row r="27" spans="2:7" s="60" customFormat="1" ht="21" thickBot="1">
      <c r="B27" s="597"/>
      <c r="C27" s="292" t="s">
        <v>444</v>
      </c>
      <c r="D27" s="367" t="s">
        <v>854</v>
      </c>
      <c r="E27" s="367" t="s">
        <v>853</v>
      </c>
      <c r="F27" s="368"/>
      <c r="G27" s="376">
        <v>268726</v>
      </c>
    </row>
    <row r="28" spans="2:7" s="60" customFormat="1" ht="21" thickBot="1">
      <c r="B28" s="597"/>
      <c r="C28" s="292" t="s">
        <v>444</v>
      </c>
      <c r="D28" s="367" t="s">
        <v>855</v>
      </c>
      <c r="E28" s="367" t="s">
        <v>853</v>
      </c>
      <c r="F28" s="368"/>
      <c r="G28" s="376">
        <v>272559</v>
      </c>
    </row>
    <row r="29" spans="2:7" s="60" customFormat="1" ht="21" thickBot="1">
      <c r="B29" s="597"/>
      <c r="C29" s="292" t="s">
        <v>444</v>
      </c>
      <c r="D29" s="367" t="s">
        <v>856</v>
      </c>
      <c r="E29" s="367" t="s">
        <v>856</v>
      </c>
      <c r="F29" s="368"/>
      <c r="G29" s="376">
        <v>522</v>
      </c>
    </row>
    <row r="30" spans="2:7" s="60" customFormat="1" ht="21" thickBot="1">
      <c r="B30" s="597"/>
      <c r="C30" s="292" t="s">
        <v>444</v>
      </c>
      <c r="D30" s="367" t="s">
        <v>850</v>
      </c>
      <c r="E30" s="367" t="s">
        <v>857</v>
      </c>
      <c r="F30" s="368"/>
      <c r="G30" s="376">
        <v>237512</v>
      </c>
    </row>
    <row r="31" spans="2:7" s="60" customFormat="1" ht="21" thickBot="1">
      <c r="B31" s="597"/>
      <c r="C31" s="292" t="s">
        <v>444</v>
      </c>
      <c r="D31" s="367" t="s">
        <v>850</v>
      </c>
      <c r="E31" s="367" t="s">
        <v>858</v>
      </c>
      <c r="F31" s="368"/>
      <c r="G31" s="376">
        <v>5786</v>
      </c>
    </row>
    <row r="32" spans="2:7" s="60" customFormat="1" ht="21" thickBot="1">
      <c r="B32" s="597"/>
      <c r="C32" s="292" t="s">
        <v>444</v>
      </c>
      <c r="D32" s="370" t="s">
        <v>850</v>
      </c>
      <c r="E32" s="370" t="s">
        <v>859</v>
      </c>
      <c r="F32" s="368"/>
      <c r="G32" s="379">
        <v>457091</v>
      </c>
    </row>
    <row r="33" spans="2:7" s="60" customFormat="1" ht="34.5" customHeight="1" thickBot="1">
      <c r="B33" s="598"/>
      <c r="C33" s="304" t="s">
        <v>736</v>
      </c>
      <c r="D33" s="301"/>
      <c r="E33" s="377"/>
      <c r="F33" s="378"/>
      <c r="G33" s="374">
        <f>SUM(G24:G32)</f>
        <v>9062376</v>
      </c>
    </row>
    <row r="34" spans="2:7" s="60" customFormat="1" ht="34.5" customHeight="1">
      <c r="B34" s="594" t="s">
        <v>795</v>
      </c>
      <c r="C34" s="293" t="s">
        <v>444</v>
      </c>
      <c r="D34" s="287"/>
      <c r="E34" s="287"/>
      <c r="F34" s="288"/>
      <c r="G34" s="289"/>
    </row>
    <row r="35" spans="2:7" s="60" customFormat="1" ht="34.5" customHeight="1">
      <c r="B35" s="595"/>
      <c r="C35" s="303" t="s">
        <v>444</v>
      </c>
      <c r="D35" s="135"/>
      <c r="E35" s="135"/>
      <c r="F35" s="135"/>
      <c r="G35" s="284"/>
    </row>
    <row r="36" spans="2:7" s="60" customFormat="1" ht="34.5" customHeight="1">
      <c r="B36" s="595"/>
      <c r="C36" s="303" t="s">
        <v>444</v>
      </c>
      <c r="D36" s="135"/>
      <c r="E36" s="135"/>
      <c r="F36" s="135"/>
      <c r="G36" s="284"/>
    </row>
    <row r="37" spans="2:7" s="60" customFormat="1" ht="34.5" customHeight="1" thickBot="1">
      <c r="B37" s="596"/>
      <c r="C37" s="304" t="s">
        <v>736</v>
      </c>
      <c r="D37" s="300"/>
      <c r="E37" s="300"/>
      <c r="F37" s="300"/>
      <c r="G37" s="298"/>
    </row>
    <row r="38" spans="2:7" s="60" customFormat="1" ht="34.5" customHeight="1">
      <c r="B38" s="594" t="s">
        <v>796</v>
      </c>
      <c r="C38" s="293" t="s">
        <v>444</v>
      </c>
      <c r="D38" s="288"/>
      <c r="E38" s="288"/>
      <c r="F38" s="288"/>
      <c r="G38" s="289"/>
    </row>
    <row r="39" spans="2:7" s="60" customFormat="1" ht="34.5" customHeight="1">
      <c r="B39" s="597"/>
      <c r="C39" s="292" t="s">
        <v>444</v>
      </c>
      <c r="D39" s="135"/>
      <c r="E39" s="135"/>
      <c r="F39" s="135"/>
      <c r="G39" s="284"/>
    </row>
    <row r="40" spans="2:7" s="60" customFormat="1" ht="34.5" customHeight="1">
      <c r="B40" s="597"/>
      <c r="C40" s="292" t="s">
        <v>444</v>
      </c>
      <c r="D40" s="135"/>
      <c r="E40" s="135"/>
      <c r="F40" s="135"/>
      <c r="G40" s="284"/>
    </row>
    <row r="41" spans="2:7" s="60" customFormat="1" ht="34.5" customHeight="1" thickBot="1">
      <c r="B41" s="598"/>
      <c r="C41" s="304" t="s">
        <v>736</v>
      </c>
      <c r="D41" s="290"/>
      <c r="E41" s="290"/>
      <c r="F41" s="290"/>
      <c r="G41" s="298"/>
    </row>
    <row r="42" spans="2:7" s="60" customFormat="1" ht="34.5" customHeight="1">
      <c r="B42" s="594" t="s">
        <v>797</v>
      </c>
      <c r="C42" s="291" t="s">
        <v>444</v>
      </c>
      <c r="D42" s="288"/>
      <c r="E42" s="288"/>
      <c r="F42" s="288"/>
      <c r="G42" s="289"/>
    </row>
    <row r="43" spans="2:7" s="60" customFormat="1" ht="34.5" customHeight="1">
      <c r="B43" s="597"/>
      <c r="C43" s="292" t="s">
        <v>444</v>
      </c>
      <c r="D43" s="135"/>
      <c r="E43" s="135"/>
      <c r="F43" s="135"/>
      <c r="G43" s="284"/>
    </row>
    <row r="44" spans="2:7" s="60" customFormat="1" ht="34.5" customHeight="1">
      <c r="B44" s="597"/>
      <c r="C44" s="292" t="s">
        <v>444</v>
      </c>
      <c r="D44" s="135"/>
      <c r="E44" s="285"/>
      <c r="F44" s="285"/>
      <c r="G44" s="286"/>
    </row>
    <row r="45" spans="2:7" s="60" customFormat="1" ht="34.5" customHeight="1" thickBot="1">
      <c r="B45" s="598"/>
      <c r="C45" s="304" t="s">
        <v>736</v>
      </c>
      <c r="D45" s="302"/>
      <c r="E45" s="301"/>
      <c r="F45" s="301"/>
      <c r="G45" s="299"/>
    </row>
    <row r="46" spans="2:7" s="60" customFormat="1" ht="20.25">
      <c r="B46" s="129"/>
      <c r="C46" s="130"/>
      <c r="D46" s="129"/>
      <c r="E46" s="129"/>
      <c r="F46" s="129"/>
      <c r="G46" s="129"/>
    </row>
    <row r="47" spans="2:10" ht="19.5" customHeight="1">
      <c r="B47" s="2" t="s">
        <v>775</v>
      </c>
      <c r="C47" s="21"/>
      <c r="D47" s="21"/>
      <c r="F47" s="116" t="s">
        <v>663</v>
      </c>
      <c r="G47" s="116"/>
      <c r="H47" s="116"/>
      <c r="I47" s="116"/>
      <c r="J47" s="116"/>
    </row>
    <row r="48" spans="2:7" ht="20.25">
      <c r="B48" s="129"/>
      <c r="C48" s="130"/>
      <c r="D48" s="129"/>
      <c r="E48" s="112" t="s">
        <v>626</v>
      </c>
      <c r="F48" s="129"/>
      <c r="G48" s="129"/>
    </row>
    <row r="49" spans="2:7" ht="20.25">
      <c r="B49" s="129"/>
      <c r="C49" s="130"/>
      <c r="D49" s="129"/>
      <c r="E49" s="129"/>
      <c r="F49" s="129"/>
      <c r="G49" s="129"/>
    </row>
  </sheetData>
  <sheetProtection/>
  <mergeCells count="6">
    <mergeCell ref="B7:G7"/>
    <mergeCell ref="B34:B37"/>
    <mergeCell ref="B38:B41"/>
    <mergeCell ref="B42:B45"/>
    <mergeCell ref="B14:B23"/>
    <mergeCell ref="B24:B33"/>
  </mergeCells>
  <printOptions/>
  <pageMargins left="0.45" right="0.45" top="0.75" bottom="0.75" header="0.3" footer="0.3"/>
  <pageSetup orientation="portrait" scale="35" r:id="rId1"/>
  <ignoredErrors>
    <ignoredError sqref="C42:C44 C20:C22 C34:C36 C38:C40" numberStoredAsText="1"/>
  </ignoredErrors>
</worksheet>
</file>

<file path=xl/worksheets/sheet12.xml><?xml version="1.0" encoding="utf-8"?>
<worksheet xmlns="http://schemas.openxmlformats.org/spreadsheetml/2006/main" xmlns:r="http://schemas.openxmlformats.org/officeDocument/2006/relationships">
  <sheetPr>
    <pageSetUpPr fitToPage="1"/>
  </sheetPr>
  <dimension ref="A1:L45"/>
  <sheetViews>
    <sheetView tabSelected="1" zoomScale="80" zoomScaleNormal="80" zoomScalePageLayoutView="0" workbookViewId="0" topLeftCell="A19">
      <selection activeCell="J13" sqref="J13"/>
    </sheetView>
  </sheetViews>
  <sheetFormatPr defaultColWidth="9.140625" defaultRowHeight="12.75"/>
  <cols>
    <col min="1" max="1" width="6.57421875" style="0" customWidth="1"/>
    <col min="2" max="2" width="28.28125" style="0" customWidth="1"/>
    <col min="3" max="6" width="13.7109375" style="0" customWidth="1"/>
    <col min="7" max="7" width="17.421875" style="0" customWidth="1"/>
    <col min="8" max="17" width="13.7109375" style="0" customWidth="1"/>
  </cols>
  <sheetData>
    <row r="1" s="324" customFormat="1" ht="15">
      <c r="L1" s="335" t="s">
        <v>638</v>
      </c>
    </row>
    <row r="2" s="324" customFormat="1" ht="15"/>
    <row r="3" spans="1:12" s="324" customFormat="1" ht="15.75" customHeight="1">
      <c r="A3" s="604" t="s">
        <v>648</v>
      </c>
      <c r="B3" s="604"/>
      <c r="C3" s="604"/>
      <c r="D3" s="604"/>
      <c r="E3" s="604"/>
      <c r="F3" s="604"/>
      <c r="G3" s="604"/>
      <c r="H3" s="604"/>
      <c r="I3" s="604"/>
      <c r="J3" s="604"/>
      <c r="K3" s="604"/>
      <c r="L3" s="604"/>
    </row>
    <row r="4" s="324" customFormat="1" ht="15"/>
    <row r="5" spans="1:7" s="324" customFormat="1" ht="15.75" thickBot="1">
      <c r="A5" s="328"/>
      <c r="B5" s="328"/>
      <c r="C5" s="328"/>
      <c r="D5" s="328"/>
      <c r="E5" s="328"/>
      <c r="F5" s="328"/>
      <c r="G5" s="336" t="s">
        <v>761</v>
      </c>
    </row>
    <row r="6" spans="1:10" s="324" customFormat="1" ht="88.5" customHeight="1" thickBot="1">
      <c r="A6" s="332" t="s">
        <v>616</v>
      </c>
      <c r="B6" s="331" t="s">
        <v>747</v>
      </c>
      <c r="C6" s="437" t="s">
        <v>759</v>
      </c>
      <c r="D6" s="437" t="s">
        <v>748</v>
      </c>
      <c r="E6" s="437" t="s">
        <v>749</v>
      </c>
      <c r="F6" s="437" t="s">
        <v>750</v>
      </c>
      <c r="G6" s="356" t="s">
        <v>752</v>
      </c>
      <c r="I6" s="325"/>
      <c r="J6" s="325"/>
    </row>
    <row r="7" spans="1:10" s="324" customFormat="1" ht="30">
      <c r="A7" s="333">
        <v>1</v>
      </c>
      <c r="B7" s="433" t="s">
        <v>877</v>
      </c>
      <c r="C7" s="438">
        <v>1</v>
      </c>
      <c r="D7" s="439">
        <v>2016</v>
      </c>
      <c r="E7" s="439">
        <v>2016</v>
      </c>
      <c r="F7" s="440">
        <v>422</v>
      </c>
      <c r="G7" s="440">
        <v>422</v>
      </c>
      <c r="H7" s="326"/>
      <c r="I7" s="326"/>
      <c r="J7" s="326"/>
    </row>
    <row r="8" spans="1:10" s="324" customFormat="1" ht="30">
      <c r="A8" s="334">
        <v>2</v>
      </c>
      <c r="B8" s="434" t="s">
        <v>878</v>
      </c>
      <c r="C8" s="438">
        <v>1</v>
      </c>
      <c r="D8" s="439">
        <v>2016</v>
      </c>
      <c r="E8" s="439">
        <v>2016</v>
      </c>
      <c r="F8" s="440">
        <v>173</v>
      </c>
      <c r="G8" s="440">
        <v>173</v>
      </c>
      <c r="H8" s="326"/>
      <c r="I8" s="326"/>
      <c r="J8" s="326"/>
    </row>
    <row r="9" spans="1:10" s="324" customFormat="1" ht="34.5" customHeight="1">
      <c r="A9" s="334">
        <v>3</v>
      </c>
      <c r="B9" s="434" t="s">
        <v>879</v>
      </c>
      <c r="C9" s="438">
        <v>1</v>
      </c>
      <c r="D9" s="440">
        <v>2016</v>
      </c>
      <c r="E9" s="440">
        <v>2016</v>
      </c>
      <c r="F9" s="440">
        <v>257</v>
      </c>
      <c r="G9" s="440">
        <v>257</v>
      </c>
      <c r="H9" s="326"/>
      <c r="I9" s="326"/>
      <c r="J9" s="326"/>
    </row>
    <row r="10" spans="1:10" s="324" customFormat="1" ht="15">
      <c r="A10" s="334">
        <v>4</v>
      </c>
      <c r="B10" s="435" t="s">
        <v>880</v>
      </c>
      <c r="C10" s="441">
        <v>1</v>
      </c>
      <c r="D10" s="439">
        <v>2016</v>
      </c>
      <c r="E10" s="439">
        <v>2016</v>
      </c>
      <c r="F10" s="442">
        <v>2426</v>
      </c>
      <c r="G10" s="442">
        <v>2426</v>
      </c>
      <c r="H10" s="326"/>
      <c r="I10" s="326"/>
      <c r="J10" s="326"/>
    </row>
    <row r="11" spans="1:10" s="324" customFormat="1" ht="15">
      <c r="A11" s="334">
        <v>5</v>
      </c>
      <c r="B11" s="435" t="s">
        <v>881</v>
      </c>
      <c r="C11" s="441">
        <v>1</v>
      </c>
      <c r="D11" s="439" t="s">
        <v>882</v>
      </c>
      <c r="E11" s="439" t="s">
        <v>882</v>
      </c>
      <c r="F11" s="442">
        <v>99</v>
      </c>
      <c r="G11" s="442">
        <v>99</v>
      </c>
      <c r="H11" s="326"/>
      <c r="I11" s="326"/>
      <c r="J11" s="326"/>
    </row>
    <row r="12" spans="1:10" s="324" customFormat="1" ht="33.75" customHeight="1">
      <c r="A12" s="334">
        <v>6</v>
      </c>
      <c r="B12" s="434" t="s">
        <v>883</v>
      </c>
      <c r="C12" s="441">
        <v>1</v>
      </c>
      <c r="D12" s="439" t="s">
        <v>882</v>
      </c>
      <c r="E12" s="439" t="s">
        <v>882</v>
      </c>
      <c r="F12" s="442">
        <v>110</v>
      </c>
      <c r="G12" s="442">
        <v>110</v>
      </c>
      <c r="H12" s="326"/>
      <c r="I12" s="326"/>
      <c r="J12" s="326"/>
    </row>
    <row r="13" spans="1:10" s="324" customFormat="1" ht="15">
      <c r="A13" s="410">
        <v>7</v>
      </c>
      <c r="B13" s="436" t="s">
        <v>894</v>
      </c>
      <c r="C13" s="441">
        <v>1</v>
      </c>
      <c r="D13" s="439" t="s">
        <v>882</v>
      </c>
      <c r="E13" s="439" t="s">
        <v>882</v>
      </c>
      <c r="F13" s="442">
        <v>657</v>
      </c>
      <c r="G13" s="442">
        <v>657</v>
      </c>
      <c r="H13" s="326"/>
      <c r="I13" s="326"/>
      <c r="J13" s="326"/>
    </row>
    <row r="14" spans="1:10" s="324" customFormat="1" ht="33.75" customHeight="1">
      <c r="A14" s="446">
        <v>8</v>
      </c>
      <c r="B14" s="447" t="s">
        <v>895</v>
      </c>
      <c r="C14" s="441">
        <v>1</v>
      </c>
      <c r="D14" s="439" t="s">
        <v>882</v>
      </c>
      <c r="E14" s="439" t="s">
        <v>882</v>
      </c>
      <c r="F14" s="442">
        <v>441</v>
      </c>
      <c r="G14" s="442">
        <v>441</v>
      </c>
      <c r="H14" s="326"/>
      <c r="I14" s="326"/>
      <c r="J14" s="326"/>
    </row>
    <row r="15" spans="1:10" s="324" customFormat="1" ht="33.75" customHeight="1">
      <c r="A15" s="446">
        <v>9</v>
      </c>
      <c r="B15" s="434" t="s">
        <v>897</v>
      </c>
      <c r="C15" s="441">
        <v>1</v>
      </c>
      <c r="D15" s="439" t="s">
        <v>882</v>
      </c>
      <c r="E15" s="439" t="s">
        <v>882</v>
      </c>
      <c r="F15" s="442">
        <v>485</v>
      </c>
      <c r="G15" s="442">
        <v>485</v>
      </c>
      <c r="H15" s="326"/>
      <c r="I15" s="326"/>
      <c r="J15" s="326"/>
    </row>
    <row r="16" spans="1:10" s="324" customFormat="1" ht="15.75" thickBot="1">
      <c r="A16" s="615" t="s">
        <v>751</v>
      </c>
      <c r="B16" s="616"/>
      <c r="C16" s="443"/>
      <c r="D16" s="443"/>
      <c r="E16" s="444"/>
      <c r="F16" s="445">
        <f>SUM(F7:F15)</f>
        <v>5070</v>
      </c>
      <c r="G16" s="445">
        <f>SUM(G7:G15)</f>
        <v>5070</v>
      </c>
      <c r="H16" s="327"/>
      <c r="I16" s="327"/>
      <c r="J16" s="327"/>
    </row>
    <row r="17" spans="1:10" s="324" customFormat="1" ht="15">
      <c r="A17" s="326"/>
      <c r="B17" s="351"/>
      <c r="C17" s="354"/>
      <c r="D17" s="354"/>
      <c r="E17" s="355"/>
      <c r="F17" s="355"/>
      <c r="G17" s="355"/>
      <c r="H17" s="327"/>
      <c r="I17" s="327"/>
      <c r="J17" s="327"/>
    </row>
    <row r="18" spans="1:10" s="324" customFormat="1" ht="15.75">
      <c r="A18" s="352" t="s">
        <v>760</v>
      </c>
      <c r="B18" s="326"/>
      <c r="C18" s="354"/>
      <c r="D18" s="354"/>
      <c r="E18" s="355"/>
      <c r="F18" s="355"/>
      <c r="G18" s="355"/>
      <c r="H18" s="327"/>
      <c r="I18" s="327"/>
      <c r="J18" s="327"/>
    </row>
    <row r="19" spans="1:12" s="324" customFormat="1" ht="15.75" thickBot="1">
      <c r="A19" s="328"/>
      <c r="B19" s="328"/>
      <c r="C19" s="328"/>
      <c r="D19" s="328"/>
      <c r="E19" s="328"/>
      <c r="F19" s="328"/>
      <c r="G19" s="328"/>
      <c r="H19" s="328"/>
      <c r="L19" s="336" t="s">
        <v>761</v>
      </c>
    </row>
    <row r="20" spans="1:12" s="324" customFormat="1" ht="15">
      <c r="A20" s="611" t="s">
        <v>616</v>
      </c>
      <c r="B20" s="613" t="s">
        <v>747</v>
      </c>
      <c r="C20" s="605" t="s">
        <v>753</v>
      </c>
      <c r="D20" s="606"/>
      <c r="E20" s="605" t="s">
        <v>777</v>
      </c>
      <c r="F20" s="606"/>
      <c r="G20" s="607" t="s">
        <v>798</v>
      </c>
      <c r="H20" s="607"/>
      <c r="I20" s="608" t="s">
        <v>799</v>
      </c>
      <c r="J20" s="609"/>
      <c r="K20" s="610" t="s">
        <v>800</v>
      </c>
      <c r="L20" s="609"/>
    </row>
    <row r="21" spans="1:12" s="324" customFormat="1" ht="22.5" customHeight="1" thickBot="1">
      <c r="A21" s="612"/>
      <c r="B21" s="614"/>
      <c r="C21" s="448" t="s">
        <v>755</v>
      </c>
      <c r="D21" s="329" t="s">
        <v>754</v>
      </c>
      <c r="E21" s="448" t="s">
        <v>755</v>
      </c>
      <c r="F21" s="329" t="s">
        <v>754</v>
      </c>
      <c r="G21" s="330" t="s">
        <v>755</v>
      </c>
      <c r="H21" s="329" t="s">
        <v>754</v>
      </c>
      <c r="I21" s="330" t="s">
        <v>755</v>
      </c>
      <c r="J21" s="329" t="s">
        <v>754</v>
      </c>
      <c r="K21" s="330" t="s">
        <v>755</v>
      </c>
      <c r="L21" s="329" t="s">
        <v>754</v>
      </c>
    </row>
    <row r="22" spans="1:12" s="324" customFormat="1" ht="22.5" customHeight="1" thickBot="1">
      <c r="A22" s="333">
        <v>1</v>
      </c>
      <c r="B22" s="475" t="s">
        <v>884</v>
      </c>
      <c r="C22" s="344">
        <v>1200</v>
      </c>
      <c r="D22" s="350"/>
      <c r="E22" s="344">
        <v>300</v>
      </c>
      <c r="F22" s="350"/>
      <c r="G22" s="337"/>
      <c r="H22" s="339"/>
      <c r="I22" s="340"/>
      <c r="J22" s="338"/>
      <c r="K22" s="337"/>
      <c r="L22" s="338"/>
    </row>
    <row r="23" spans="1:12" s="324" customFormat="1" ht="22.5" customHeight="1" thickBot="1">
      <c r="A23" s="334">
        <v>2</v>
      </c>
      <c r="B23" s="476" t="s">
        <v>885</v>
      </c>
      <c r="C23" s="340">
        <v>490</v>
      </c>
      <c r="D23" s="349"/>
      <c r="E23" s="340">
        <v>123</v>
      </c>
      <c r="F23" s="349"/>
      <c r="G23" s="341"/>
      <c r="H23" s="343"/>
      <c r="I23" s="344"/>
      <c r="J23" s="342"/>
      <c r="K23" s="341"/>
      <c r="L23" s="342"/>
    </row>
    <row r="24" spans="1:12" s="324" customFormat="1" ht="29.25" customHeight="1" thickBot="1">
      <c r="A24" s="333">
        <v>3</v>
      </c>
      <c r="B24" s="476" t="s">
        <v>886</v>
      </c>
      <c r="C24" s="344">
        <v>4000</v>
      </c>
      <c r="D24" s="350"/>
      <c r="E24" s="344"/>
      <c r="F24" s="350"/>
      <c r="G24" s="337"/>
      <c r="H24" s="339"/>
      <c r="I24" s="340"/>
      <c r="J24" s="338"/>
      <c r="K24" s="337"/>
      <c r="L24" s="338"/>
    </row>
    <row r="25" spans="1:12" s="324" customFormat="1" ht="22.5" customHeight="1" thickBot="1">
      <c r="A25" s="334">
        <v>4</v>
      </c>
      <c r="B25" s="476" t="s">
        <v>887</v>
      </c>
      <c r="C25" s="340">
        <v>7500</v>
      </c>
      <c r="D25" s="349"/>
      <c r="E25" s="340"/>
      <c r="F25" s="349"/>
      <c r="G25" s="341"/>
      <c r="H25" s="343"/>
      <c r="I25" s="344"/>
      <c r="J25" s="342"/>
      <c r="K25" s="341"/>
      <c r="L25" s="342"/>
    </row>
    <row r="26" spans="1:12" s="324" customFormat="1" ht="22.5" customHeight="1" thickBot="1">
      <c r="A26" s="333">
        <v>5</v>
      </c>
      <c r="B26" s="476" t="s">
        <v>888</v>
      </c>
      <c r="C26" s="340">
        <v>5000</v>
      </c>
      <c r="D26" s="349"/>
      <c r="E26" s="340"/>
      <c r="F26" s="349"/>
      <c r="G26" s="337"/>
      <c r="H26" s="339"/>
      <c r="I26" s="340"/>
      <c r="J26" s="338"/>
      <c r="K26" s="337"/>
      <c r="L26" s="338"/>
    </row>
    <row r="27" spans="1:12" s="324" customFormat="1" ht="22.5" customHeight="1" thickBot="1">
      <c r="A27" s="333">
        <v>6</v>
      </c>
      <c r="B27" s="476" t="s">
        <v>889</v>
      </c>
      <c r="C27" s="340">
        <v>8500</v>
      </c>
      <c r="D27" s="349"/>
      <c r="E27" s="340"/>
      <c r="F27" s="349"/>
      <c r="G27" s="337"/>
      <c r="H27" s="339"/>
      <c r="I27" s="340"/>
      <c r="J27" s="338"/>
      <c r="K27" s="337"/>
      <c r="L27" s="338"/>
    </row>
    <row r="28" spans="1:12" s="324" customFormat="1" ht="22.5" customHeight="1" thickBot="1">
      <c r="A28" s="333">
        <v>7</v>
      </c>
      <c r="B28" s="476" t="s">
        <v>890</v>
      </c>
      <c r="C28" s="344">
        <v>12000</v>
      </c>
      <c r="D28" s="350"/>
      <c r="E28" s="344"/>
      <c r="F28" s="350"/>
      <c r="G28" s="337"/>
      <c r="H28" s="339"/>
      <c r="I28" s="340"/>
      <c r="J28" s="338"/>
      <c r="K28" s="337"/>
      <c r="L28" s="338"/>
    </row>
    <row r="29" spans="1:12" s="324" customFormat="1" ht="30" customHeight="1" thickBot="1">
      <c r="A29" s="334">
        <v>8</v>
      </c>
      <c r="B29" s="477" t="s">
        <v>891</v>
      </c>
      <c r="C29" s="340">
        <v>400</v>
      </c>
      <c r="D29" s="349"/>
      <c r="E29" s="340"/>
      <c r="F29" s="349"/>
      <c r="G29" s="341"/>
      <c r="H29" s="343"/>
      <c r="I29" s="344"/>
      <c r="J29" s="342"/>
      <c r="K29" s="341"/>
      <c r="L29" s="342"/>
    </row>
    <row r="30" spans="1:12" s="324" customFormat="1" ht="33" customHeight="1" thickBot="1">
      <c r="A30" s="333">
        <v>9</v>
      </c>
      <c r="B30" s="477" t="s">
        <v>892</v>
      </c>
      <c r="C30" s="340">
        <v>8500</v>
      </c>
      <c r="D30" s="349"/>
      <c r="E30" s="340"/>
      <c r="F30" s="349"/>
      <c r="G30" s="337"/>
      <c r="H30" s="339"/>
      <c r="I30" s="340"/>
      <c r="J30" s="338"/>
      <c r="K30" s="337"/>
      <c r="L30" s="338"/>
    </row>
    <row r="31" spans="1:12" s="324" customFormat="1" ht="25.5" customHeight="1" thickBot="1">
      <c r="A31" s="333">
        <v>10</v>
      </c>
      <c r="B31" s="477" t="s">
        <v>893</v>
      </c>
      <c r="C31" s="340">
        <v>15000</v>
      </c>
      <c r="D31" s="349"/>
      <c r="E31" s="340">
        <v>15000</v>
      </c>
      <c r="F31" s="349"/>
      <c r="G31" s="337"/>
      <c r="H31" s="339"/>
      <c r="I31" s="340"/>
      <c r="J31" s="338"/>
      <c r="K31" s="337"/>
      <c r="L31" s="338"/>
    </row>
    <row r="32" spans="1:12" s="324" customFormat="1" ht="30.75" thickBot="1">
      <c r="A32" s="333">
        <v>11</v>
      </c>
      <c r="B32" s="478" t="s">
        <v>877</v>
      </c>
      <c r="C32" s="344"/>
      <c r="D32" s="350">
        <v>421.6</v>
      </c>
      <c r="E32" s="344"/>
      <c r="F32" s="350">
        <v>421.6</v>
      </c>
      <c r="G32" s="337"/>
      <c r="H32" s="339"/>
      <c r="I32" s="340"/>
      <c r="J32" s="338"/>
      <c r="K32" s="337"/>
      <c r="L32" s="338"/>
    </row>
    <row r="33" spans="1:12" s="324" customFormat="1" ht="30">
      <c r="A33" s="334">
        <v>12</v>
      </c>
      <c r="B33" s="479" t="s">
        <v>878</v>
      </c>
      <c r="C33" s="344"/>
      <c r="D33" s="350">
        <v>172.896</v>
      </c>
      <c r="E33" s="344"/>
      <c r="F33" s="350">
        <v>172.896</v>
      </c>
      <c r="G33" s="341"/>
      <c r="H33" s="343"/>
      <c r="I33" s="344"/>
      <c r="J33" s="342"/>
      <c r="K33" s="341"/>
      <c r="L33" s="342"/>
    </row>
    <row r="34" spans="1:12" s="324" customFormat="1" ht="30">
      <c r="A34" s="333">
        <v>13</v>
      </c>
      <c r="B34" s="480" t="s">
        <v>879</v>
      </c>
      <c r="C34" s="344"/>
      <c r="D34" s="350">
        <v>257</v>
      </c>
      <c r="E34" s="344"/>
      <c r="F34" s="350">
        <v>257</v>
      </c>
      <c r="G34" s="341"/>
      <c r="H34" s="343"/>
      <c r="I34" s="344"/>
      <c r="J34" s="342"/>
      <c r="K34" s="341"/>
      <c r="L34" s="342"/>
    </row>
    <row r="35" spans="1:12" s="324" customFormat="1" ht="15">
      <c r="A35" s="334">
        <v>14</v>
      </c>
      <c r="B35" s="481" t="s">
        <v>880</v>
      </c>
      <c r="C35" s="340"/>
      <c r="D35" s="349">
        <v>2425.726</v>
      </c>
      <c r="E35" s="340"/>
      <c r="F35" s="349">
        <v>2425.726</v>
      </c>
      <c r="G35" s="341"/>
      <c r="H35" s="343"/>
      <c r="I35" s="344"/>
      <c r="J35" s="342"/>
      <c r="K35" s="341"/>
      <c r="L35" s="342"/>
    </row>
    <row r="36" spans="1:12" s="324" customFormat="1" ht="15">
      <c r="A36" s="333">
        <v>15</v>
      </c>
      <c r="B36" s="481" t="s">
        <v>881</v>
      </c>
      <c r="C36" s="344"/>
      <c r="D36" s="350">
        <v>99.2</v>
      </c>
      <c r="E36" s="344"/>
      <c r="F36" s="350">
        <v>99.2</v>
      </c>
      <c r="G36" s="341"/>
      <c r="H36" s="343"/>
      <c r="I36" s="344"/>
      <c r="J36" s="342"/>
      <c r="K36" s="341"/>
      <c r="L36" s="342"/>
    </row>
    <row r="37" spans="1:12" s="324" customFormat="1" ht="30">
      <c r="A37" s="333">
        <v>16</v>
      </c>
      <c r="B37" s="480" t="s">
        <v>883</v>
      </c>
      <c r="C37" s="340"/>
      <c r="D37" s="349">
        <v>109.5</v>
      </c>
      <c r="E37" s="340"/>
      <c r="F37" s="349">
        <v>109.5</v>
      </c>
      <c r="G37" s="341"/>
      <c r="H37" s="343"/>
      <c r="I37" s="344"/>
      <c r="J37" s="342"/>
      <c r="K37" s="341"/>
      <c r="L37" s="342"/>
    </row>
    <row r="38" spans="1:12" s="324" customFormat="1" ht="15">
      <c r="A38" s="333">
        <v>17</v>
      </c>
      <c r="B38" s="436" t="s">
        <v>894</v>
      </c>
      <c r="C38" s="340"/>
      <c r="D38" s="349">
        <v>657</v>
      </c>
      <c r="E38" s="340"/>
      <c r="F38" s="349">
        <v>657</v>
      </c>
      <c r="G38" s="341"/>
      <c r="H38" s="343"/>
      <c r="I38" s="344"/>
      <c r="J38" s="342"/>
      <c r="K38" s="341"/>
      <c r="L38" s="342"/>
    </row>
    <row r="39" spans="1:12" s="324" customFormat="1" ht="30">
      <c r="A39" s="469">
        <v>18</v>
      </c>
      <c r="B39" s="482" t="s">
        <v>895</v>
      </c>
      <c r="C39" s="449"/>
      <c r="D39" s="411">
        <v>441</v>
      </c>
      <c r="E39" s="449"/>
      <c r="F39" s="411">
        <v>441</v>
      </c>
      <c r="G39" s="470"/>
      <c r="H39" s="471"/>
      <c r="I39" s="472"/>
      <c r="J39" s="473"/>
      <c r="K39" s="470"/>
      <c r="L39" s="473"/>
    </row>
    <row r="40" spans="1:12" s="324" customFormat="1" ht="30">
      <c r="A40" s="446">
        <v>19</v>
      </c>
      <c r="B40" s="483" t="s">
        <v>897</v>
      </c>
      <c r="C40" s="344"/>
      <c r="D40" s="342">
        <v>485</v>
      </c>
      <c r="E40" s="344"/>
      <c r="F40" s="342">
        <v>485</v>
      </c>
      <c r="G40" s="341"/>
      <c r="H40" s="442"/>
      <c r="I40" s="442"/>
      <c r="J40" s="442"/>
      <c r="K40" s="442"/>
      <c r="L40" s="442"/>
    </row>
    <row r="41" spans="1:12" s="324" customFormat="1" ht="15.75" thickBot="1">
      <c r="A41" s="602" t="s">
        <v>751</v>
      </c>
      <c r="B41" s="603"/>
      <c r="C41" s="460">
        <f>SUM(C22:C39)</f>
        <v>62590</v>
      </c>
      <c r="D41" s="474">
        <v>5070</v>
      </c>
      <c r="E41" s="460">
        <f>SUM(E22:E39)</f>
        <v>15423</v>
      </c>
      <c r="F41" s="474">
        <v>5070</v>
      </c>
      <c r="G41" s="345"/>
      <c r="H41" s="347"/>
      <c r="I41" s="348"/>
      <c r="J41" s="346"/>
      <c r="K41" s="345"/>
      <c r="L41" s="346"/>
    </row>
    <row r="42" ht="12.75">
      <c r="A42" s="353"/>
    </row>
    <row r="43" ht="15">
      <c r="F43" s="468"/>
    </row>
    <row r="44" ht="15.75">
      <c r="B44" s="352"/>
    </row>
    <row r="45" ht="12.75">
      <c r="F45" s="403"/>
    </row>
  </sheetData>
  <sheetProtection/>
  <mergeCells count="10">
    <mergeCell ref="A41:B41"/>
    <mergeCell ref="A3:L3"/>
    <mergeCell ref="C20:D20"/>
    <mergeCell ref="E20:F20"/>
    <mergeCell ref="G20:H20"/>
    <mergeCell ref="I20:J20"/>
    <mergeCell ref="K20:L20"/>
    <mergeCell ref="A20:A21"/>
    <mergeCell ref="B20:B21"/>
    <mergeCell ref="A16:B16"/>
  </mergeCells>
  <printOptions/>
  <pageMargins left="0.25" right="0.25" top="0.75" bottom="0.75" header="0.3" footer="0.3"/>
  <pageSetup fitToHeight="1" fitToWidth="1" orientation="landscape" scale="51" r:id="rId1"/>
</worksheet>
</file>

<file path=xl/worksheets/sheet13.xml><?xml version="1.0" encoding="utf-8"?>
<worksheet xmlns="http://schemas.openxmlformats.org/spreadsheetml/2006/main" xmlns:r="http://schemas.openxmlformats.org/officeDocument/2006/relationships">
  <sheetPr>
    <tabColor rgb="FFFFFF00"/>
  </sheetPr>
  <dimension ref="B2:I76"/>
  <sheetViews>
    <sheetView zoomScalePageLayoutView="0" workbookViewId="0" topLeftCell="A1">
      <selection activeCell="J23" sqref="J23"/>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5.75">
      <c r="B2" s="1" t="s">
        <v>772</v>
      </c>
      <c r="C2" s="229"/>
      <c r="D2" s="229"/>
      <c r="E2" s="229"/>
      <c r="F2" s="229"/>
      <c r="G2" s="230" t="s">
        <v>649</v>
      </c>
    </row>
    <row r="3" spans="2:7" ht="15.75">
      <c r="B3" s="1" t="s">
        <v>773</v>
      </c>
      <c r="C3" s="229"/>
      <c r="D3" s="229"/>
      <c r="E3" s="229"/>
      <c r="F3" s="229"/>
      <c r="G3" s="229"/>
    </row>
    <row r="4" spans="2:7" ht="15.75">
      <c r="B4" s="231"/>
      <c r="C4" s="232"/>
      <c r="D4" s="232"/>
      <c r="E4" s="232"/>
      <c r="F4" s="232"/>
      <c r="G4" s="232"/>
    </row>
    <row r="5" spans="2:7" ht="51.75" customHeight="1">
      <c r="B5" s="617" t="s">
        <v>732</v>
      </c>
      <c r="C5" s="617"/>
      <c r="D5" s="617"/>
      <c r="E5" s="617"/>
      <c r="F5" s="617"/>
      <c r="G5" s="617"/>
    </row>
    <row r="6" spans="2:7" ht="12.75">
      <c r="B6" s="618" t="s">
        <v>899</v>
      </c>
      <c r="C6" s="618"/>
      <c r="D6" s="618"/>
      <c r="E6" s="618"/>
      <c r="F6" s="618"/>
      <c r="G6" s="618"/>
    </row>
    <row r="7" spans="2:7" ht="12.75">
      <c r="B7" s="233"/>
      <c r="C7" s="233"/>
      <c r="D7" s="233"/>
      <c r="E7" s="233"/>
      <c r="F7" s="233"/>
      <c r="G7" s="233"/>
    </row>
    <row r="8" spans="2:7" ht="13.5" thickBot="1">
      <c r="B8" s="234"/>
      <c r="C8" s="233"/>
      <c r="D8" s="233"/>
      <c r="E8" s="233"/>
      <c r="F8" s="233"/>
      <c r="G8" s="255" t="s">
        <v>288</v>
      </c>
    </row>
    <row r="9" spans="2:7" ht="12.75">
      <c r="B9" s="619" t="s">
        <v>91</v>
      </c>
      <c r="C9" s="621" t="s">
        <v>130</v>
      </c>
      <c r="D9" s="623" t="s">
        <v>685</v>
      </c>
      <c r="E9" s="623" t="s">
        <v>686</v>
      </c>
      <c r="F9" s="623" t="s">
        <v>615</v>
      </c>
      <c r="G9" s="625" t="s">
        <v>687</v>
      </c>
    </row>
    <row r="10" spans="2:7" ht="13.5" thickBot="1">
      <c r="B10" s="620"/>
      <c r="C10" s="622"/>
      <c r="D10" s="624"/>
      <c r="E10" s="624"/>
      <c r="F10" s="624"/>
      <c r="G10" s="626"/>
    </row>
    <row r="11" spans="2:7" ht="12.75">
      <c r="B11" s="236">
        <v>1</v>
      </c>
      <c r="C11" s="237">
        <v>2</v>
      </c>
      <c r="D11" s="237">
        <v>3</v>
      </c>
      <c r="E11" s="237">
        <v>4</v>
      </c>
      <c r="F11" s="237">
        <v>5</v>
      </c>
      <c r="G11" s="238">
        <v>6</v>
      </c>
    </row>
    <row r="12" spans="2:7" ht="12.75">
      <c r="B12" s="627" t="s">
        <v>688</v>
      </c>
      <c r="C12" s="629" t="s">
        <v>689</v>
      </c>
      <c r="D12" s="630">
        <v>9108</v>
      </c>
      <c r="E12" s="631" t="s">
        <v>8</v>
      </c>
      <c r="F12" s="631"/>
      <c r="G12" s="633"/>
    </row>
    <row r="13" spans="2:7" ht="12.75">
      <c r="B13" s="628"/>
      <c r="C13" s="629"/>
      <c r="D13" s="630"/>
      <c r="E13" s="632"/>
      <c r="F13" s="632"/>
      <c r="G13" s="634"/>
    </row>
    <row r="14" spans="2:7" ht="24.75" customHeight="1">
      <c r="B14" s="239" t="s">
        <v>690</v>
      </c>
      <c r="C14" s="240" t="s">
        <v>691</v>
      </c>
      <c r="D14" s="241">
        <v>9109</v>
      </c>
      <c r="E14" s="249"/>
      <c r="F14" s="249"/>
      <c r="G14" s="250"/>
    </row>
    <row r="15" spans="2:7" ht="24.75" customHeight="1">
      <c r="B15" s="239" t="s">
        <v>692</v>
      </c>
      <c r="C15" s="240" t="s">
        <v>693</v>
      </c>
      <c r="D15" s="241">
        <v>9110</v>
      </c>
      <c r="E15" s="249"/>
      <c r="F15" s="249"/>
      <c r="G15" s="250"/>
    </row>
    <row r="16" spans="2:7" ht="24.75" customHeight="1">
      <c r="B16" s="239" t="s">
        <v>694</v>
      </c>
      <c r="C16" s="240" t="s">
        <v>695</v>
      </c>
      <c r="D16" s="241">
        <v>9111</v>
      </c>
      <c r="E16" s="249"/>
      <c r="F16" s="249"/>
      <c r="G16" s="250"/>
    </row>
    <row r="17" spans="2:7" ht="24.75" customHeight="1">
      <c r="B17" s="239" t="s">
        <v>696</v>
      </c>
      <c r="C17" s="240" t="s">
        <v>697</v>
      </c>
      <c r="D17" s="241">
        <v>9112</v>
      </c>
      <c r="E17" s="249"/>
      <c r="F17" s="249"/>
      <c r="G17" s="250"/>
    </row>
    <row r="18" spans="2:7" ht="24.75" customHeight="1">
      <c r="B18" s="246" t="s">
        <v>698</v>
      </c>
      <c r="C18" s="247" t="s">
        <v>699</v>
      </c>
      <c r="D18" s="248">
        <v>9113</v>
      </c>
      <c r="E18" s="380">
        <f>SUM(E19:E21)</f>
        <v>2049</v>
      </c>
      <c r="F18" s="380">
        <f>SUM(F19:F21)</f>
        <v>0</v>
      </c>
      <c r="G18" s="380">
        <f>SUM(G19:G21)</f>
        <v>2049</v>
      </c>
    </row>
    <row r="19" spans="2:7" ht="24.75" customHeight="1">
      <c r="B19" s="239" t="s">
        <v>700</v>
      </c>
      <c r="C19" s="240" t="s">
        <v>701</v>
      </c>
      <c r="D19" s="241">
        <v>9114</v>
      </c>
      <c r="E19" s="381">
        <v>2049</v>
      </c>
      <c r="F19" s="381"/>
      <c r="G19" s="381">
        <f>SUM(E19-F19)</f>
        <v>2049</v>
      </c>
    </row>
    <row r="20" spans="2:7" ht="24.75" customHeight="1">
      <c r="B20" s="239" t="s">
        <v>702</v>
      </c>
      <c r="C20" s="240" t="s">
        <v>703</v>
      </c>
      <c r="D20" s="241">
        <v>9115</v>
      </c>
      <c r="E20" s="249"/>
      <c r="F20" s="249"/>
      <c r="G20" s="250"/>
    </row>
    <row r="21" spans="2:7" ht="24.75" customHeight="1">
      <c r="B21" s="239" t="s">
        <v>704</v>
      </c>
      <c r="C21" s="240" t="s">
        <v>705</v>
      </c>
      <c r="D21" s="241">
        <v>9116</v>
      </c>
      <c r="E21" s="249"/>
      <c r="F21" s="249"/>
      <c r="G21" s="250"/>
    </row>
    <row r="22" spans="2:7" ht="38.25" customHeight="1">
      <c r="B22" s="246" t="s">
        <v>706</v>
      </c>
      <c r="C22" s="247" t="s">
        <v>707</v>
      </c>
      <c r="D22" s="248">
        <v>9117</v>
      </c>
      <c r="E22" s="455">
        <v>88803</v>
      </c>
      <c r="F22" s="455">
        <v>12876</v>
      </c>
      <c r="G22" s="456">
        <f>+E22-F22</f>
        <v>75927</v>
      </c>
    </row>
    <row r="23" spans="2:7" ht="38.25" customHeight="1">
      <c r="B23" s="239" t="s">
        <v>708</v>
      </c>
      <c r="C23" s="240" t="s">
        <v>709</v>
      </c>
      <c r="D23" s="241">
        <v>9118</v>
      </c>
      <c r="E23" s="249">
        <v>59151</v>
      </c>
      <c r="F23" s="249">
        <v>7235</v>
      </c>
      <c r="G23" s="250">
        <f>+E23-F23</f>
        <v>51916</v>
      </c>
    </row>
    <row r="24" spans="2:7" ht="48.75" customHeight="1">
      <c r="B24" s="239" t="s">
        <v>710</v>
      </c>
      <c r="C24" s="240" t="s">
        <v>711</v>
      </c>
      <c r="D24" s="241">
        <v>9119</v>
      </c>
      <c r="E24" s="249">
        <v>6207</v>
      </c>
      <c r="F24" s="249"/>
      <c r="G24" s="250">
        <v>6207</v>
      </c>
    </row>
    <row r="25" spans="2:9" ht="48.75" customHeight="1">
      <c r="B25" s="239" t="s">
        <v>710</v>
      </c>
      <c r="C25" s="240" t="s">
        <v>712</v>
      </c>
      <c r="D25" s="242">
        <v>9120</v>
      </c>
      <c r="E25" s="249">
        <v>15574</v>
      </c>
      <c r="F25" s="249">
        <v>5641</v>
      </c>
      <c r="G25" s="250">
        <f>+E25-F25</f>
        <v>9933</v>
      </c>
      <c r="I25" s="403"/>
    </row>
    <row r="26" spans="2:7" ht="21" customHeight="1">
      <c r="B26" s="635" t="s">
        <v>713</v>
      </c>
      <c r="C26" s="636" t="s">
        <v>714</v>
      </c>
      <c r="D26" s="638">
        <v>9121</v>
      </c>
      <c r="E26" s="639">
        <v>4379</v>
      </c>
      <c r="F26" s="639"/>
      <c r="G26" s="641">
        <v>4379</v>
      </c>
    </row>
    <row r="27" spans="2:7" ht="15" customHeight="1">
      <c r="B27" s="635"/>
      <c r="C27" s="637"/>
      <c r="D27" s="638"/>
      <c r="E27" s="640"/>
      <c r="F27" s="640"/>
      <c r="G27" s="642"/>
    </row>
    <row r="28" spans="2:7" ht="39.75" customHeight="1">
      <c r="B28" s="239" t="s">
        <v>713</v>
      </c>
      <c r="C28" s="240" t="s">
        <v>715</v>
      </c>
      <c r="D28" s="242">
        <v>9122</v>
      </c>
      <c r="E28" s="249">
        <v>3492</v>
      </c>
      <c r="F28" s="249"/>
      <c r="G28" s="250">
        <v>3492</v>
      </c>
    </row>
    <row r="29" spans="2:7" ht="48" customHeight="1" thickBot="1">
      <c r="B29" s="239" t="s">
        <v>710</v>
      </c>
      <c r="C29" s="243" t="s">
        <v>716</v>
      </c>
      <c r="D29" s="242">
        <v>9123</v>
      </c>
      <c r="E29" s="415"/>
      <c r="F29" s="383"/>
      <c r="G29" s="382"/>
    </row>
    <row r="30" spans="2:7" ht="24.75" customHeight="1">
      <c r="B30" s="412" t="s">
        <v>717</v>
      </c>
      <c r="C30" s="416" t="s">
        <v>718</v>
      </c>
      <c r="D30" s="417">
        <v>9124</v>
      </c>
      <c r="E30" s="453">
        <v>2720</v>
      </c>
      <c r="F30" s="453"/>
      <c r="G30" s="454">
        <v>2720</v>
      </c>
    </row>
    <row r="31" spans="2:7" ht="24.75" customHeight="1">
      <c r="B31" s="413" t="s">
        <v>719</v>
      </c>
      <c r="C31" s="418" t="s">
        <v>720</v>
      </c>
      <c r="D31" s="241">
        <v>9125</v>
      </c>
      <c r="E31" s="381">
        <v>2089</v>
      </c>
      <c r="F31" s="381"/>
      <c r="G31" s="419">
        <f>SUM(E31-F31)</f>
        <v>2089</v>
      </c>
    </row>
    <row r="32" spans="2:7" ht="24.75" customHeight="1">
      <c r="B32" s="413" t="s">
        <v>721</v>
      </c>
      <c r="C32" s="420" t="s">
        <v>722</v>
      </c>
      <c r="D32" s="241">
        <v>9126</v>
      </c>
      <c r="E32" s="251"/>
      <c r="F32" s="249"/>
      <c r="G32" s="250"/>
    </row>
    <row r="33" spans="2:7" ht="24.75" customHeight="1">
      <c r="B33" s="644" t="s">
        <v>721</v>
      </c>
      <c r="C33" s="645" t="s">
        <v>723</v>
      </c>
      <c r="D33" s="638">
        <v>9127</v>
      </c>
      <c r="E33" s="647"/>
      <c r="F33" s="639"/>
      <c r="G33" s="641"/>
    </row>
    <row r="34" spans="2:7" ht="4.5" customHeight="1">
      <c r="B34" s="644"/>
      <c r="C34" s="646"/>
      <c r="D34" s="638"/>
      <c r="E34" s="648"/>
      <c r="F34" s="640"/>
      <c r="G34" s="642"/>
    </row>
    <row r="35" spans="2:7" ht="24.75" customHeight="1">
      <c r="B35" s="413" t="s">
        <v>724</v>
      </c>
      <c r="C35" s="418" t="s">
        <v>725</v>
      </c>
      <c r="D35" s="241">
        <v>9128</v>
      </c>
      <c r="E35" s="381">
        <v>631</v>
      </c>
      <c r="F35" s="381"/>
      <c r="G35" s="419">
        <f>SUM(E35-F35)</f>
        <v>631</v>
      </c>
    </row>
    <row r="36" spans="2:7" ht="24.75" customHeight="1">
      <c r="B36" s="413" t="s">
        <v>726</v>
      </c>
      <c r="C36" s="418" t="s">
        <v>727</v>
      </c>
      <c r="D36" s="241">
        <v>9129</v>
      </c>
      <c r="E36" s="251"/>
      <c r="F36" s="249"/>
      <c r="G36" s="250"/>
    </row>
    <row r="37" spans="2:7" ht="24.75" customHeight="1" thickBot="1">
      <c r="B37" s="414" t="s">
        <v>728</v>
      </c>
      <c r="C37" s="421" t="s">
        <v>729</v>
      </c>
      <c r="D37" s="235">
        <v>9130</v>
      </c>
      <c r="E37" s="252"/>
      <c r="F37" s="253"/>
      <c r="G37" s="254"/>
    </row>
    <row r="38" spans="2:7" ht="12.75">
      <c r="B38" s="233"/>
      <c r="C38" s="233"/>
      <c r="D38" s="233"/>
      <c r="E38" s="233"/>
      <c r="F38" s="233"/>
      <c r="G38" s="233"/>
    </row>
    <row r="39" spans="2:7" ht="15.75">
      <c r="B39" s="2" t="s">
        <v>775</v>
      </c>
      <c r="C39" s="244"/>
      <c r="D39" s="244"/>
      <c r="E39" s="244" t="s">
        <v>730</v>
      </c>
      <c r="F39" s="244"/>
      <c r="G39" s="244"/>
    </row>
    <row r="40" spans="2:7" ht="15.75">
      <c r="B40" s="244"/>
      <c r="C40" s="245" t="s">
        <v>731</v>
      </c>
      <c r="D40" s="233"/>
      <c r="E40" s="244"/>
      <c r="F40" s="233"/>
      <c r="G40" s="244"/>
    </row>
    <row r="41" spans="2:7" ht="15.75">
      <c r="B41" s="244"/>
      <c r="C41" s="245"/>
      <c r="D41" s="233"/>
      <c r="E41" s="244"/>
      <c r="F41" s="233"/>
      <c r="G41" s="244"/>
    </row>
    <row r="42" spans="2:7" ht="12.75" customHeight="1">
      <c r="B42" s="643" t="s">
        <v>737</v>
      </c>
      <c r="C42" s="643"/>
      <c r="D42" s="643"/>
      <c r="E42" s="643"/>
      <c r="F42" s="643"/>
      <c r="G42" s="643"/>
    </row>
    <row r="43" spans="2:7" ht="12.75">
      <c r="B43" s="643"/>
      <c r="C43" s="643"/>
      <c r="D43" s="643"/>
      <c r="E43" s="643"/>
      <c r="F43" s="643"/>
      <c r="G43" s="643"/>
    </row>
    <row r="44" spans="2:7" ht="12.75">
      <c r="B44" s="305"/>
      <c r="C44" s="305"/>
      <c r="D44" s="305"/>
      <c r="E44" s="305"/>
      <c r="F44" s="305"/>
      <c r="G44" s="305"/>
    </row>
    <row r="45" spans="2:7" ht="12.75">
      <c r="B45" s="305"/>
      <c r="C45" s="305"/>
      <c r="D45" s="305"/>
      <c r="E45" s="305"/>
      <c r="F45" s="305"/>
      <c r="G45" s="305"/>
    </row>
    <row r="46" spans="2:7" ht="12.75">
      <c r="B46" s="305"/>
      <c r="C46" s="305"/>
      <c r="D46" s="305"/>
      <c r="E46" s="305"/>
      <c r="F46" s="305"/>
      <c r="G46" s="305"/>
    </row>
    <row r="47" spans="2:7" ht="12.75">
      <c r="B47" s="305"/>
      <c r="C47" s="305"/>
      <c r="D47" s="305"/>
      <c r="E47" s="305"/>
      <c r="F47" s="305"/>
      <c r="G47" s="305"/>
    </row>
    <row r="48" spans="2:7" ht="12.75">
      <c r="B48" s="305"/>
      <c r="C48" s="305"/>
      <c r="D48" s="305"/>
      <c r="E48" s="305"/>
      <c r="F48" s="305"/>
      <c r="G48" s="305"/>
    </row>
    <row r="49" spans="2:7" ht="12.75">
      <c r="B49" s="305"/>
      <c r="C49" s="305"/>
      <c r="D49" s="305"/>
      <c r="E49" s="305"/>
      <c r="F49" s="305"/>
      <c r="G49" s="305"/>
    </row>
    <row r="50" spans="2:7" ht="12.75">
      <c r="B50" s="305"/>
      <c r="C50" s="305"/>
      <c r="D50" s="305"/>
      <c r="E50" s="305"/>
      <c r="F50" s="305"/>
      <c r="G50" s="305"/>
    </row>
    <row r="51" spans="2:7" ht="12.75">
      <c r="B51" s="305"/>
      <c r="C51" s="305"/>
      <c r="D51" s="305"/>
      <c r="E51" s="305"/>
      <c r="F51" s="305"/>
      <c r="G51" s="305"/>
    </row>
    <row r="52" spans="2:7" ht="12.75">
      <c r="B52" s="305"/>
      <c r="C52" s="305"/>
      <c r="D52" s="305"/>
      <c r="E52" s="305"/>
      <c r="F52" s="305"/>
      <c r="G52" s="305"/>
    </row>
    <row r="53" spans="2:7" ht="12.75">
      <c r="B53" s="305"/>
      <c r="C53" s="305"/>
      <c r="D53" s="305"/>
      <c r="E53" s="305"/>
      <c r="F53" s="305"/>
      <c r="G53" s="305"/>
    </row>
    <row r="54" spans="2:7" ht="12.75">
      <c r="B54" s="305"/>
      <c r="C54" s="305"/>
      <c r="D54" s="305"/>
      <c r="E54" s="305"/>
      <c r="F54" s="305"/>
      <c r="G54" s="305"/>
    </row>
    <row r="55" spans="2:7" ht="12.75">
      <c r="B55" s="305"/>
      <c r="C55" s="305"/>
      <c r="D55" s="305"/>
      <c r="E55" s="305"/>
      <c r="F55" s="305"/>
      <c r="G55" s="305"/>
    </row>
    <row r="56" spans="2:7" ht="12.75">
      <c r="B56" s="305"/>
      <c r="C56" s="305"/>
      <c r="D56" s="305"/>
      <c r="E56" s="305"/>
      <c r="F56" s="305"/>
      <c r="G56" s="305"/>
    </row>
    <row r="57" spans="2:7" ht="12.75">
      <c r="B57" s="305"/>
      <c r="C57" s="305"/>
      <c r="D57" s="305"/>
      <c r="E57" s="305"/>
      <c r="F57" s="305"/>
      <c r="G57" s="305"/>
    </row>
    <row r="58" spans="2:7" ht="12.75">
      <c r="B58" s="305"/>
      <c r="C58" s="305"/>
      <c r="D58" s="305"/>
      <c r="E58" s="305"/>
      <c r="F58" s="305"/>
      <c r="G58" s="305"/>
    </row>
    <row r="59" spans="2:7" ht="12.75">
      <c r="B59" s="305"/>
      <c r="C59" s="305"/>
      <c r="D59" s="305"/>
      <c r="E59" s="305"/>
      <c r="F59" s="305"/>
      <c r="G59" s="305"/>
    </row>
    <row r="60" spans="2:7" ht="12.75">
      <c r="B60" s="305"/>
      <c r="C60" s="305"/>
      <c r="D60" s="305"/>
      <c r="E60" s="305"/>
      <c r="F60" s="305"/>
      <c r="G60" s="305"/>
    </row>
    <row r="61" spans="2:7" ht="12.75">
      <c r="B61" s="305"/>
      <c r="C61" s="305"/>
      <c r="D61" s="305"/>
      <c r="E61" s="305"/>
      <c r="F61" s="305"/>
      <c r="G61" s="305"/>
    </row>
    <row r="62" spans="2:7" ht="12.75">
      <c r="B62" s="305"/>
      <c r="C62" s="305"/>
      <c r="D62" s="305"/>
      <c r="E62" s="305"/>
      <c r="F62" s="305"/>
      <c r="G62" s="305"/>
    </row>
    <row r="63" spans="2:7" ht="12.75">
      <c r="B63" s="305"/>
      <c r="C63" s="305"/>
      <c r="D63" s="305"/>
      <c r="E63" s="305"/>
      <c r="F63" s="305"/>
      <c r="G63" s="305"/>
    </row>
    <row r="64" spans="2:7" ht="12.75">
      <c r="B64" s="305"/>
      <c r="C64" s="305"/>
      <c r="D64" s="305"/>
      <c r="E64" s="305"/>
      <c r="F64" s="305"/>
      <c r="G64" s="305"/>
    </row>
    <row r="65" spans="2:7" ht="12.75">
      <c r="B65" s="305"/>
      <c r="C65" s="305"/>
      <c r="D65" s="305"/>
      <c r="E65" s="305"/>
      <c r="F65" s="305"/>
      <c r="G65" s="305"/>
    </row>
    <row r="66" spans="2:7" ht="12.75">
      <c r="B66" s="305"/>
      <c r="C66" s="305"/>
      <c r="D66" s="305"/>
      <c r="E66" s="305"/>
      <c r="F66" s="305"/>
      <c r="G66" s="305"/>
    </row>
    <row r="67" spans="2:7" ht="12.75">
      <c r="B67" s="305"/>
      <c r="C67" s="305"/>
      <c r="D67" s="305"/>
      <c r="E67" s="305"/>
      <c r="F67" s="305"/>
      <c r="G67" s="305"/>
    </row>
    <row r="68" spans="2:7" ht="12.75">
      <c r="B68" s="305"/>
      <c r="C68" s="305"/>
      <c r="D68" s="305"/>
      <c r="E68" s="305"/>
      <c r="F68" s="305"/>
      <c r="G68" s="305"/>
    </row>
    <row r="69" spans="2:7" ht="12.75">
      <c r="B69" s="305"/>
      <c r="C69" s="305"/>
      <c r="D69" s="305"/>
      <c r="E69" s="305"/>
      <c r="F69" s="305"/>
      <c r="G69" s="305"/>
    </row>
    <row r="70" spans="2:7" ht="12.75">
      <c r="B70" s="305"/>
      <c r="C70" s="305"/>
      <c r="D70" s="305"/>
      <c r="E70" s="305"/>
      <c r="F70" s="305"/>
      <c r="G70" s="305"/>
    </row>
    <row r="71" spans="2:7" ht="12.75">
      <c r="B71" s="305"/>
      <c r="C71" s="305"/>
      <c r="D71" s="305"/>
      <c r="E71" s="305"/>
      <c r="F71" s="305"/>
      <c r="G71" s="305"/>
    </row>
    <row r="72" spans="2:7" ht="12.75">
      <c r="B72" s="305"/>
      <c r="C72" s="305"/>
      <c r="D72" s="305"/>
      <c r="E72" s="305"/>
      <c r="F72" s="305"/>
      <c r="G72" s="305"/>
    </row>
    <row r="73" spans="2:7" ht="12.75">
      <c r="B73" s="305"/>
      <c r="C73" s="305"/>
      <c r="D73" s="305"/>
      <c r="E73" s="305"/>
      <c r="F73" s="305"/>
      <c r="G73" s="305"/>
    </row>
    <row r="74" spans="2:7" ht="12.75">
      <c r="B74" s="305"/>
      <c r="C74" s="305"/>
      <c r="D74" s="305"/>
      <c r="E74" s="305"/>
      <c r="F74" s="305"/>
      <c r="G74" s="305"/>
    </row>
    <row r="75" spans="2:7" ht="12.75">
      <c r="B75" s="305"/>
      <c r="C75" s="305"/>
      <c r="D75" s="305"/>
      <c r="E75" s="305"/>
      <c r="F75" s="305"/>
      <c r="G75" s="305"/>
    </row>
    <row r="76" spans="2:7" ht="12.75">
      <c r="B76" s="305"/>
      <c r="C76" s="305"/>
      <c r="D76" s="305"/>
      <c r="E76" s="305"/>
      <c r="F76" s="305"/>
      <c r="G76" s="305"/>
    </row>
  </sheetData>
  <sheetProtection/>
  <mergeCells count="27">
    <mergeCell ref="B42:G43"/>
    <mergeCell ref="B33:B34"/>
    <mergeCell ref="C33:C34"/>
    <mergeCell ref="D33:D34"/>
    <mergeCell ref="E33:E34"/>
    <mergeCell ref="F33:F34"/>
    <mergeCell ref="G33:G34"/>
    <mergeCell ref="B26:B27"/>
    <mergeCell ref="C26:C27"/>
    <mergeCell ref="D26:D27"/>
    <mergeCell ref="E26:E27"/>
    <mergeCell ref="F26:F27"/>
    <mergeCell ref="G26:G27"/>
    <mergeCell ref="B12:B13"/>
    <mergeCell ref="C12:C13"/>
    <mergeCell ref="D12:D13"/>
    <mergeCell ref="E12:E13"/>
    <mergeCell ref="F12:F13"/>
    <mergeCell ref="G12:G13"/>
    <mergeCell ref="B5:G5"/>
    <mergeCell ref="B6:G6"/>
    <mergeCell ref="B9:B10"/>
    <mergeCell ref="C9:C10"/>
    <mergeCell ref="D9:D10"/>
    <mergeCell ref="E9:E10"/>
    <mergeCell ref="F9:F10"/>
    <mergeCell ref="G9:G10"/>
  </mergeCells>
  <printOptions/>
  <pageMargins left="0.2" right="0.25" top="0.75" bottom="0.75" header="0.3" footer="0.3"/>
  <pageSetup orientation="portrait" paperSize="9" scale="70"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B2:I150"/>
  <sheetViews>
    <sheetView zoomScale="80" zoomScaleNormal="80" zoomScalePageLayoutView="0" workbookViewId="0" topLeftCell="A1">
      <selection activeCell="H69" sqref="H69"/>
    </sheetView>
  </sheetViews>
  <sheetFormatPr defaultColWidth="9.140625" defaultRowHeight="12.75"/>
  <cols>
    <col min="1" max="1" width="9.140625" style="36" customWidth="1"/>
    <col min="2" max="2" width="25.7109375" style="36" customWidth="1"/>
    <col min="3" max="3" width="95.57421875" style="36" customWidth="1"/>
    <col min="4" max="4" width="9.8515625" style="36" customWidth="1"/>
    <col min="5" max="7" width="20.7109375" style="36" customWidth="1"/>
    <col min="8" max="8" width="20.7109375" style="39" customWidth="1"/>
    <col min="9" max="9" width="20.7109375" style="40" customWidth="1"/>
    <col min="10" max="16384" width="9.140625" style="36" customWidth="1"/>
  </cols>
  <sheetData>
    <row r="2" spans="2:4" s="2" customFormat="1" ht="15.75">
      <c r="B2" s="1" t="s">
        <v>772</v>
      </c>
      <c r="C2" s="36"/>
      <c r="D2" s="36"/>
    </row>
    <row r="3" spans="2:9" s="2" customFormat="1" ht="15.75">
      <c r="B3" s="1" t="s">
        <v>773</v>
      </c>
      <c r="C3" s="36"/>
      <c r="D3" s="36"/>
      <c r="I3" s="5" t="s">
        <v>654</v>
      </c>
    </row>
    <row r="5" spans="2:9" ht="30" customHeight="1">
      <c r="B5" s="499" t="s">
        <v>776</v>
      </c>
      <c r="C5" s="499"/>
      <c r="D5" s="499"/>
      <c r="E5" s="499"/>
      <c r="F5" s="499"/>
      <c r="G5" s="499"/>
      <c r="H5" s="499"/>
      <c r="I5" s="499"/>
    </row>
    <row r="6" spans="2:9" ht="26.25" customHeight="1" thickBot="1">
      <c r="B6" s="37"/>
      <c r="C6" s="38"/>
      <c r="D6" s="38"/>
      <c r="E6" s="38"/>
      <c r="F6" s="38"/>
      <c r="G6" s="38"/>
      <c r="I6" s="153" t="s">
        <v>288</v>
      </c>
    </row>
    <row r="7" spans="2:9" s="66" customFormat="1" ht="42" customHeight="1">
      <c r="B7" s="506" t="s">
        <v>91</v>
      </c>
      <c r="C7" s="497" t="s">
        <v>92</v>
      </c>
      <c r="D7" s="508" t="s">
        <v>135</v>
      </c>
      <c r="E7" s="500" t="s">
        <v>768</v>
      </c>
      <c r="F7" s="500" t="s">
        <v>769</v>
      </c>
      <c r="G7" s="502" t="s">
        <v>770</v>
      </c>
      <c r="H7" s="503"/>
      <c r="I7" s="504" t="s">
        <v>771</v>
      </c>
    </row>
    <row r="8" spans="2:9" s="67" customFormat="1" ht="50.25" customHeight="1" thickBot="1">
      <c r="B8" s="507"/>
      <c r="C8" s="498"/>
      <c r="D8" s="509"/>
      <c r="E8" s="501"/>
      <c r="F8" s="501"/>
      <c r="G8" s="161" t="s">
        <v>99</v>
      </c>
      <c r="H8" s="161" t="s">
        <v>100</v>
      </c>
      <c r="I8" s="505"/>
    </row>
    <row r="9" spans="2:9" s="69" customFormat="1" ht="34.5" customHeight="1">
      <c r="B9" s="158"/>
      <c r="C9" s="159" t="s">
        <v>93</v>
      </c>
      <c r="D9" s="160"/>
      <c r="E9" s="263"/>
      <c r="F9" s="263"/>
      <c r="G9" s="263"/>
      <c r="H9" s="264"/>
      <c r="I9" s="257"/>
    </row>
    <row r="10" spans="2:9" s="69" customFormat="1" ht="34.5" customHeight="1">
      <c r="B10" s="99">
        <v>0</v>
      </c>
      <c r="C10" s="95" t="s">
        <v>289</v>
      </c>
      <c r="D10" s="96" t="s">
        <v>153</v>
      </c>
      <c r="E10" s="265"/>
      <c r="F10" s="265"/>
      <c r="G10" s="265"/>
      <c r="H10" s="266"/>
      <c r="I10" s="258"/>
    </row>
    <row r="11" spans="2:9" s="69" customFormat="1" ht="34.5" customHeight="1">
      <c r="B11" s="99"/>
      <c r="C11" s="95" t="s">
        <v>290</v>
      </c>
      <c r="D11" s="96" t="s">
        <v>154</v>
      </c>
      <c r="E11" s="388">
        <f>SUM(E12+E19+E28+E33+E43)</f>
        <v>78278</v>
      </c>
      <c r="F11" s="388">
        <f>SUM(F12+F19+F28+F33+F43)</f>
        <v>89074</v>
      </c>
      <c r="G11" s="388">
        <f>SUM(G12+G19+G28+G33+G43)</f>
        <v>76885</v>
      </c>
      <c r="H11" s="388">
        <f>SUM(H12+H19+H28+H33+H43)</f>
        <v>79027</v>
      </c>
      <c r="I11" s="388">
        <f>SUM(H11/G11*100)</f>
        <v>102.78597905963451</v>
      </c>
    </row>
    <row r="12" spans="2:9" s="69" customFormat="1" ht="34.5" customHeight="1">
      <c r="B12" s="99">
        <v>1</v>
      </c>
      <c r="C12" s="95" t="s">
        <v>291</v>
      </c>
      <c r="D12" s="96" t="s">
        <v>155</v>
      </c>
      <c r="E12" s="389">
        <f>SUM(E13:E18)</f>
        <v>0</v>
      </c>
      <c r="F12" s="389">
        <f>SUM(F13:F18)</f>
        <v>0</v>
      </c>
      <c r="G12" s="389">
        <f>SUM(G13:G18)</f>
        <v>0</v>
      </c>
      <c r="H12" s="389">
        <f>SUM(H13:H18)</f>
        <v>0</v>
      </c>
      <c r="I12" s="388"/>
    </row>
    <row r="13" spans="2:9" s="69" customFormat="1" ht="34.5" customHeight="1">
      <c r="B13" s="99" t="s">
        <v>292</v>
      </c>
      <c r="C13" s="97" t="s">
        <v>293</v>
      </c>
      <c r="D13" s="96" t="s">
        <v>156</v>
      </c>
      <c r="E13" s="386"/>
      <c r="F13" s="386"/>
      <c r="G13" s="386"/>
      <c r="H13" s="386"/>
      <c r="I13" s="390"/>
    </row>
    <row r="14" spans="2:9" s="69" customFormat="1" ht="34.5" customHeight="1">
      <c r="B14" s="99" t="s">
        <v>294</v>
      </c>
      <c r="C14" s="97" t="s">
        <v>295</v>
      </c>
      <c r="D14" s="96" t="s">
        <v>157</v>
      </c>
      <c r="E14" s="386"/>
      <c r="F14" s="386"/>
      <c r="G14" s="391"/>
      <c r="H14" s="391"/>
      <c r="I14" s="390"/>
    </row>
    <row r="15" spans="2:9" s="69" customFormat="1" ht="34.5" customHeight="1">
      <c r="B15" s="99" t="s">
        <v>296</v>
      </c>
      <c r="C15" s="97" t="s">
        <v>297</v>
      </c>
      <c r="D15" s="96" t="s">
        <v>158</v>
      </c>
      <c r="E15" s="386"/>
      <c r="F15" s="386"/>
      <c r="G15" s="391"/>
      <c r="H15" s="391"/>
      <c r="I15" s="390"/>
    </row>
    <row r="16" spans="2:9" s="69" customFormat="1" ht="34.5" customHeight="1">
      <c r="B16" s="100" t="s">
        <v>298</v>
      </c>
      <c r="C16" s="97" t="s">
        <v>299</v>
      </c>
      <c r="D16" s="96" t="s">
        <v>159</v>
      </c>
      <c r="E16" s="386"/>
      <c r="F16" s="386"/>
      <c r="G16" s="391"/>
      <c r="H16" s="391"/>
      <c r="I16" s="390"/>
    </row>
    <row r="17" spans="2:9" s="69" customFormat="1" ht="34.5" customHeight="1">
      <c r="B17" s="100" t="s">
        <v>300</v>
      </c>
      <c r="C17" s="97" t="s">
        <v>301</v>
      </c>
      <c r="D17" s="96" t="s">
        <v>160</v>
      </c>
      <c r="E17" s="386"/>
      <c r="F17" s="386"/>
      <c r="G17" s="392"/>
      <c r="H17" s="392"/>
      <c r="I17" s="390"/>
    </row>
    <row r="18" spans="2:9" s="69" customFormat="1" ht="34.5" customHeight="1">
      <c r="B18" s="100" t="s">
        <v>302</v>
      </c>
      <c r="C18" s="97" t="s">
        <v>303</v>
      </c>
      <c r="D18" s="96" t="s">
        <v>666</v>
      </c>
      <c r="E18" s="386"/>
      <c r="F18" s="386"/>
      <c r="G18" s="391"/>
      <c r="H18" s="391"/>
      <c r="I18" s="390"/>
    </row>
    <row r="19" spans="2:9" s="69" customFormat="1" ht="34.5" customHeight="1">
      <c r="B19" s="101">
        <v>2</v>
      </c>
      <c r="C19" s="95" t="s">
        <v>304</v>
      </c>
      <c r="D19" s="96" t="s">
        <v>138</v>
      </c>
      <c r="E19" s="389">
        <f>SUM(E20:E27)</f>
        <v>76190</v>
      </c>
      <c r="F19" s="389">
        <f>SUM(F20:F27)</f>
        <v>87154</v>
      </c>
      <c r="G19" s="389">
        <f>SUM(G20:G27)</f>
        <v>74843</v>
      </c>
      <c r="H19" s="389">
        <f>SUM(H20:H27)</f>
        <v>76978</v>
      </c>
      <c r="I19" s="388">
        <f>SUM(H19/G19*100)</f>
        <v>102.8526381892762</v>
      </c>
    </row>
    <row r="20" spans="2:9" s="69" customFormat="1" ht="34.5" customHeight="1">
      <c r="B20" s="99" t="s">
        <v>305</v>
      </c>
      <c r="C20" s="97" t="s">
        <v>306</v>
      </c>
      <c r="D20" s="96" t="s">
        <v>137</v>
      </c>
      <c r="E20" s="386">
        <v>12296</v>
      </c>
      <c r="F20" s="386">
        <v>12296</v>
      </c>
      <c r="G20" s="386">
        <v>12296</v>
      </c>
      <c r="H20" s="386">
        <v>12296</v>
      </c>
      <c r="I20" s="390">
        <f>SUM(H20/G20*100)</f>
        <v>100</v>
      </c>
    </row>
    <row r="21" spans="2:9" s="69" customFormat="1" ht="34.5" customHeight="1">
      <c r="B21" s="100" t="s">
        <v>307</v>
      </c>
      <c r="C21" s="97" t="s">
        <v>308</v>
      </c>
      <c r="D21" s="96" t="s">
        <v>94</v>
      </c>
      <c r="E21" s="386">
        <v>42789</v>
      </c>
      <c r="F21" s="386">
        <v>43411</v>
      </c>
      <c r="G21" s="386">
        <v>40426</v>
      </c>
      <c r="H21" s="391">
        <v>43146</v>
      </c>
      <c r="I21" s="390">
        <f>SUM(H21/G21*100)</f>
        <v>106.72834314550042</v>
      </c>
    </row>
    <row r="22" spans="2:9" s="69" customFormat="1" ht="34.5" customHeight="1">
      <c r="B22" s="99" t="s">
        <v>309</v>
      </c>
      <c r="C22" s="97" t="s">
        <v>310</v>
      </c>
      <c r="D22" s="96" t="s">
        <v>161</v>
      </c>
      <c r="E22" s="386">
        <v>19632</v>
      </c>
      <c r="F22" s="386">
        <v>30665</v>
      </c>
      <c r="G22" s="386">
        <v>19201</v>
      </c>
      <c r="H22" s="391">
        <v>20063</v>
      </c>
      <c r="I22" s="390">
        <f>SUM(H22/G22*100)</f>
        <v>104.48934951304621</v>
      </c>
    </row>
    <row r="23" spans="2:9" s="69" customFormat="1" ht="34.5" customHeight="1">
      <c r="B23" s="99" t="s">
        <v>311</v>
      </c>
      <c r="C23" s="97" t="s">
        <v>312</v>
      </c>
      <c r="D23" s="96" t="s">
        <v>162</v>
      </c>
      <c r="E23" s="386"/>
      <c r="F23" s="386"/>
      <c r="G23" s="391"/>
      <c r="H23" s="391"/>
      <c r="I23" s="390"/>
    </row>
    <row r="24" spans="2:9" s="69" customFormat="1" ht="34.5" customHeight="1">
      <c r="B24" s="99" t="s">
        <v>313</v>
      </c>
      <c r="C24" s="97" t="s">
        <v>314</v>
      </c>
      <c r="D24" s="96" t="s">
        <v>163</v>
      </c>
      <c r="E24" s="386"/>
      <c r="F24" s="386"/>
      <c r="G24" s="392"/>
      <c r="H24" s="392"/>
      <c r="I24" s="390"/>
    </row>
    <row r="25" spans="2:9" s="69" customFormat="1" ht="34.5" customHeight="1">
      <c r="B25" s="99" t="s">
        <v>315</v>
      </c>
      <c r="C25" s="97" t="s">
        <v>316</v>
      </c>
      <c r="D25" s="96" t="s">
        <v>139</v>
      </c>
      <c r="E25" s="386">
        <v>1473</v>
      </c>
      <c r="F25" s="386">
        <v>782</v>
      </c>
      <c r="G25" s="386">
        <v>2920</v>
      </c>
      <c r="H25" s="392">
        <v>1473</v>
      </c>
      <c r="I25" s="390">
        <f>SUM(H25/G25*100)</f>
        <v>50.445205479452056</v>
      </c>
    </row>
    <row r="26" spans="2:9" s="69" customFormat="1" ht="34.5" customHeight="1">
      <c r="B26" s="99" t="s">
        <v>317</v>
      </c>
      <c r="C26" s="97" t="s">
        <v>318</v>
      </c>
      <c r="D26" s="96" t="s">
        <v>164</v>
      </c>
      <c r="E26" s="386"/>
      <c r="F26" s="386"/>
      <c r="G26" s="391"/>
      <c r="H26" s="391"/>
      <c r="I26" s="390"/>
    </row>
    <row r="27" spans="2:9" s="69" customFormat="1" ht="34.5" customHeight="1">
      <c r="B27" s="99" t="s">
        <v>319</v>
      </c>
      <c r="C27" s="97" t="s">
        <v>320</v>
      </c>
      <c r="D27" s="96" t="s">
        <v>136</v>
      </c>
      <c r="E27" s="386"/>
      <c r="F27" s="386"/>
      <c r="G27" s="391"/>
      <c r="H27" s="391"/>
      <c r="I27" s="390"/>
    </row>
    <row r="28" spans="2:9" s="69" customFormat="1" ht="34.5" customHeight="1">
      <c r="B28" s="101">
        <v>3</v>
      </c>
      <c r="C28" s="95" t="s">
        <v>321</v>
      </c>
      <c r="D28" s="96" t="s">
        <v>146</v>
      </c>
      <c r="E28" s="389">
        <f>SUM(E29:E32)</f>
        <v>0</v>
      </c>
      <c r="F28" s="389">
        <f>SUM(F29:F32)</f>
        <v>0</v>
      </c>
      <c r="G28" s="389">
        <f>SUM(G29:G32)</f>
        <v>0</v>
      </c>
      <c r="H28" s="389">
        <f>SUM(H29:H32)</f>
        <v>0</v>
      </c>
      <c r="I28" s="388"/>
    </row>
    <row r="29" spans="2:9" s="69" customFormat="1" ht="34.5" customHeight="1">
      <c r="B29" s="99" t="s">
        <v>322</v>
      </c>
      <c r="C29" s="97" t="s">
        <v>323</v>
      </c>
      <c r="D29" s="96" t="s">
        <v>165</v>
      </c>
      <c r="E29" s="386"/>
      <c r="F29" s="386"/>
      <c r="G29" s="391"/>
      <c r="H29" s="391"/>
      <c r="I29" s="390"/>
    </row>
    <row r="30" spans="2:9" s="69" customFormat="1" ht="34.5" customHeight="1">
      <c r="B30" s="100" t="s">
        <v>324</v>
      </c>
      <c r="C30" s="97" t="s">
        <v>325</v>
      </c>
      <c r="D30" s="96" t="s">
        <v>166</v>
      </c>
      <c r="E30" s="386"/>
      <c r="F30" s="386"/>
      <c r="G30" s="392"/>
      <c r="H30" s="392"/>
      <c r="I30" s="390"/>
    </row>
    <row r="31" spans="2:9" s="69" customFormat="1" ht="34.5" customHeight="1">
      <c r="B31" s="100" t="s">
        <v>326</v>
      </c>
      <c r="C31" s="97" t="s">
        <v>327</v>
      </c>
      <c r="D31" s="96" t="s">
        <v>167</v>
      </c>
      <c r="E31" s="386"/>
      <c r="F31" s="386"/>
      <c r="G31" s="391"/>
      <c r="H31" s="391"/>
      <c r="I31" s="390"/>
    </row>
    <row r="32" spans="2:9" s="69" customFormat="1" ht="34.5" customHeight="1">
      <c r="B32" s="100" t="s">
        <v>328</v>
      </c>
      <c r="C32" s="97" t="s">
        <v>329</v>
      </c>
      <c r="D32" s="96" t="s">
        <v>168</v>
      </c>
      <c r="E32" s="386"/>
      <c r="F32" s="386"/>
      <c r="G32" s="392"/>
      <c r="H32" s="392"/>
      <c r="I32" s="390"/>
    </row>
    <row r="33" spans="2:9" s="69" customFormat="1" ht="34.5" customHeight="1">
      <c r="B33" s="102" t="s">
        <v>330</v>
      </c>
      <c r="C33" s="95" t="s">
        <v>331</v>
      </c>
      <c r="D33" s="96" t="s">
        <v>169</v>
      </c>
      <c r="E33" s="389">
        <f>SUM(E34:E42)</f>
        <v>2088</v>
      </c>
      <c r="F33" s="389">
        <f>SUM(F34:F42)</f>
        <v>1920</v>
      </c>
      <c r="G33" s="389">
        <f>SUM(G34:G42)</f>
        <v>2042</v>
      </c>
      <c r="H33" s="389">
        <f>SUM(H34:H42)</f>
        <v>2049</v>
      </c>
      <c r="I33" s="388">
        <f>SUM(H33/G33*100)</f>
        <v>100.34280117531831</v>
      </c>
    </row>
    <row r="34" spans="2:9" s="69" customFormat="1" ht="34.5" customHeight="1">
      <c r="B34" s="100" t="s">
        <v>332</v>
      </c>
      <c r="C34" s="97" t="s">
        <v>333</v>
      </c>
      <c r="D34" s="96" t="s">
        <v>170</v>
      </c>
      <c r="E34" s="386"/>
      <c r="F34" s="386"/>
      <c r="G34" s="392"/>
      <c r="H34" s="392"/>
      <c r="I34" s="390"/>
    </row>
    <row r="35" spans="2:9" s="69" customFormat="1" ht="34.5" customHeight="1">
      <c r="B35" s="100" t="s">
        <v>334</v>
      </c>
      <c r="C35" s="97" t="s">
        <v>335</v>
      </c>
      <c r="D35" s="96" t="s">
        <v>336</v>
      </c>
      <c r="E35" s="386"/>
      <c r="F35" s="386"/>
      <c r="G35" s="392"/>
      <c r="H35" s="392"/>
      <c r="I35" s="390"/>
    </row>
    <row r="36" spans="2:9" s="69" customFormat="1" ht="34.5" customHeight="1">
      <c r="B36" s="100" t="s">
        <v>337</v>
      </c>
      <c r="C36" s="97" t="s">
        <v>338</v>
      </c>
      <c r="D36" s="96" t="s">
        <v>339</v>
      </c>
      <c r="E36" s="386"/>
      <c r="F36" s="386"/>
      <c r="G36" s="391"/>
      <c r="H36" s="391"/>
      <c r="I36" s="390"/>
    </row>
    <row r="37" spans="2:9" s="69" customFormat="1" ht="34.5" customHeight="1">
      <c r="B37" s="100" t="s">
        <v>340</v>
      </c>
      <c r="C37" s="97" t="s">
        <v>341</v>
      </c>
      <c r="D37" s="96" t="s">
        <v>342</v>
      </c>
      <c r="E37" s="386"/>
      <c r="F37" s="386"/>
      <c r="G37" s="391"/>
      <c r="H37" s="391"/>
      <c r="I37" s="390"/>
    </row>
    <row r="38" spans="2:9" s="69" customFormat="1" ht="34.5" customHeight="1">
      <c r="B38" s="100" t="s">
        <v>340</v>
      </c>
      <c r="C38" s="97" t="s">
        <v>343</v>
      </c>
      <c r="D38" s="96" t="s">
        <v>344</v>
      </c>
      <c r="E38" s="386"/>
      <c r="F38" s="386"/>
      <c r="G38" s="391"/>
      <c r="H38" s="391"/>
      <c r="I38" s="390"/>
    </row>
    <row r="39" spans="2:9" s="69" customFormat="1" ht="34.5" customHeight="1">
      <c r="B39" s="100" t="s">
        <v>345</v>
      </c>
      <c r="C39" s="97" t="s">
        <v>346</v>
      </c>
      <c r="D39" s="96" t="s">
        <v>347</v>
      </c>
      <c r="E39" s="386"/>
      <c r="F39" s="386"/>
      <c r="G39" s="391"/>
      <c r="H39" s="391"/>
      <c r="I39" s="390"/>
    </row>
    <row r="40" spans="2:9" s="69" customFormat="1" ht="34.5" customHeight="1">
      <c r="B40" s="100" t="s">
        <v>345</v>
      </c>
      <c r="C40" s="97" t="s">
        <v>348</v>
      </c>
      <c r="D40" s="96" t="s">
        <v>349</v>
      </c>
      <c r="E40" s="386"/>
      <c r="F40" s="386"/>
      <c r="G40" s="391"/>
      <c r="H40" s="391"/>
      <c r="I40" s="390"/>
    </row>
    <row r="41" spans="2:9" s="69" customFormat="1" ht="34.5" customHeight="1">
      <c r="B41" s="100" t="s">
        <v>350</v>
      </c>
      <c r="C41" s="97" t="s">
        <v>351</v>
      </c>
      <c r="D41" s="96" t="s">
        <v>352</v>
      </c>
      <c r="E41" s="386"/>
      <c r="F41" s="386"/>
      <c r="G41" s="391"/>
      <c r="H41" s="391"/>
      <c r="I41" s="390"/>
    </row>
    <row r="42" spans="2:9" s="69" customFormat="1" ht="34.5" customHeight="1">
      <c r="B42" s="100" t="s">
        <v>353</v>
      </c>
      <c r="C42" s="97" t="s">
        <v>354</v>
      </c>
      <c r="D42" s="96" t="s">
        <v>355</v>
      </c>
      <c r="E42" s="386">
        <v>2088</v>
      </c>
      <c r="F42" s="393">
        <v>1920</v>
      </c>
      <c r="G42" s="393">
        <v>2042</v>
      </c>
      <c r="H42" s="391">
        <v>2049</v>
      </c>
      <c r="I42" s="390">
        <f>SUM(H42/G42*100)</f>
        <v>100.34280117531831</v>
      </c>
    </row>
    <row r="43" spans="2:9" s="69" customFormat="1" ht="34.5" customHeight="1">
      <c r="B43" s="102">
        <v>5</v>
      </c>
      <c r="C43" s="95" t="s">
        <v>356</v>
      </c>
      <c r="D43" s="96" t="s">
        <v>357</v>
      </c>
      <c r="E43" s="389">
        <f>SUM(E44:E50)</f>
        <v>0</v>
      </c>
      <c r="F43" s="389">
        <f>SUM(F44:F50)</f>
        <v>0</v>
      </c>
      <c r="G43" s="389">
        <f>SUM(G44:G50)</f>
        <v>0</v>
      </c>
      <c r="H43" s="389">
        <f>SUM(H44:H50)</f>
        <v>0</v>
      </c>
      <c r="I43" s="388"/>
    </row>
    <row r="44" spans="2:9" s="69" customFormat="1" ht="34.5" customHeight="1">
      <c r="B44" s="100" t="s">
        <v>358</v>
      </c>
      <c r="C44" s="97" t="s">
        <v>359</v>
      </c>
      <c r="D44" s="96" t="s">
        <v>360</v>
      </c>
      <c r="E44" s="386"/>
      <c r="F44" s="386"/>
      <c r="G44" s="391"/>
      <c r="H44" s="391"/>
      <c r="I44" s="390"/>
    </row>
    <row r="45" spans="2:9" s="69" customFormat="1" ht="34.5" customHeight="1">
      <c r="B45" s="100" t="s">
        <v>361</v>
      </c>
      <c r="C45" s="97" t="s">
        <v>362</v>
      </c>
      <c r="D45" s="96" t="s">
        <v>363</v>
      </c>
      <c r="E45" s="386"/>
      <c r="F45" s="386"/>
      <c r="G45" s="392"/>
      <c r="H45" s="392"/>
      <c r="I45" s="390"/>
    </row>
    <row r="46" spans="2:9" s="69" customFormat="1" ht="34.5" customHeight="1">
      <c r="B46" s="100" t="s">
        <v>364</v>
      </c>
      <c r="C46" s="97" t="s">
        <v>365</v>
      </c>
      <c r="D46" s="96" t="s">
        <v>366</v>
      </c>
      <c r="E46" s="386"/>
      <c r="F46" s="386"/>
      <c r="G46" s="391"/>
      <c r="H46" s="391"/>
      <c r="I46" s="390"/>
    </row>
    <row r="47" spans="2:9" s="69" customFormat="1" ht="34.5" customHeight="1">
      <c r="B47" s="100" t="s">
        <v>680</v>
      </c>
      <c r="C47" s="97" t="s">
        <v>367</v>
      </c>
      <c r="D47" s="96" t="s">
        <v>368</v>
      </c>
      <c r="E47" s="386"/>
      <c r="F47" s="386"/>
      <c r="G47" s="392"/>
      <c r="H47" s="392"/>
      <c r="I47" s="390"/>
    </row>
    <row r="48" spans="2:9" s="69" customFormat="1" ht="34.5" customHeight="1">
      <c r="B48" s="100" t="s">
        <v>369</v>
      </c>
      <c r="C48" s="97" t="s">
        <v>370</v>
      </c>
      <c r="D48" s="96" t="s">
        <v>371</v>
      </c>
      <c r="E48" s="386"/>
      <c r="F48" s="386"/>
      <c r="G48" s="391"/>
      <c r="H48" s="391"/>
      <c r="I48" s="390"/>
    </row>
    <row r="49" spans="2:9" s="69" customFormat="1" ht="34.5" customHeight="1">
      <c r="B49" s="100" t="s">
        <v>372</v>
      </c>
      <c r="C49" s="97" t="s">
        <v>373</v>
      </c>
      <c r="D49" s="96" t="s">
        <v>374</v>
      </c>
      <c r="E49" s="386"/>
      <c r="F49" s="386"/>
      <c r="G49" s="391"/>
      <c r="H49" s="391"/>
      <c r="I49" s="390"/>
    </row>
    <row r="50" spans="2:9" s="69" customFormat="1" ht="34.5" customHeight="1">
      <c r="B50" s="100" t="s">
        <v>375</v>
      </c>
      <c r="C50" s="97" t="s">
        <v>376</v>
      </c>
      <c r="D50" s="96" t="s">
        <v>377</v>
      </c>
      <c r="E50" s="393"/>
      <c r="F50" s="393"/>
      <c r="G50" s="393"/>
      <c r="H50" s="392"/>
      <c r="I50" s="390"/>
    </row>
    <row r="51" spans="2:9" s="69" customFormat="1" ht="34.5" customHeight="1">
      <c r="B51" s="102">
        <v>288</v>
      </c>
      <c r="C51" s="95" t="s">
        <v>193</v>
      </c>
      <c r="D51" s="96" t="s">
        <v>378</v>
      </c>
      <c r="E51" s="393">
        <v>1059</v>
      </c>
      <c r="F51" s="393"/>
      <c r="G51" s="391"/>
      <c r="H51" s="391">
        <v>1059</v>
      </c>
      <c r="I51" s="388"/>
    </row>
    <row r="52" spans="2:9" s="69" customFormat="1" ht="34.5" customHeight="1">
      <c r="B52" s="102"/>
      <c r="C52" s="95" t="s">
        <v>379</v>
      </c>
      <c r="D52" s="96" t="s">
        <v>380</v>
      </c>
      <c r="E52" s="394">
        <f>SUM(E53+E60+E68+E69+E70+E71+E77+E78+E79)</f>
        <v>99912</v>
      </c>
      <c r="F52" s="394">
        <f>SUM(F53+F60+F68+F69+F70+F71+F77+F78+F79)</f>
        <v>98677</v>
      </c>
      <c r="G52" s="394">
        <f>SUM(G53+G60+G68+G69+G70+G71+G77+G78+G79)</f>
        <v>106299</v>
      </c>
      <c r="H52" s="394">
        <f>SUM(H53+H60+H68+H69+H70+H71+H77+H78+H79)</f>
        <v>97657</v>
      </c>
      <c r="I52" s="388">
        <f>SUM(H52/G52*100)</f>
        <v>91.87010225872304</v>
      </c>
    </row>
    <row r="53" spans="2:9" s="69" customFormat="1" ht="34.5" customHeight="1">
      <c r="B53" s="102" t="s">
        <v>381</v>
      </c>
      <c r="C53" s="95" t="s">
        <v>382</v>
      </c>
      <c r="D53" s="96" t="s">
        <v>383</v>
      </c>
      <c r="E53" s="394">
        <f>SUM(E54:E59)</f>
        <v>8952</v>
      </c>
      <c r="F53" s="394">
        <f>SUM(F54:F59)</f>
        <v>11614</v>
      </c>
      <c r="G53" s="394">
        <f>SUM(G54:G59)</f>
        <v>10739</v>
      </c>
      <c r="H53" s="394">
        <f>SUM(H54:H59)</f>
        <v>9948</v>
      </c>
      <c r="I53" s="388">
        <f>SUM(H53/G53*100)</f>
        <v>92.63432349380761</v>
      </c>
    </row>
    <row r="54" spans="2:9" s="69" customFormat="1" ht="34.5" customHeight="1">
      <c r="B54" s="100">
        <v>10</v>
      </c>
      <c r="C54" s="97" t="s">
        <v>384</v>
      </c>
      <c r="D54" s="96" t="s">
        <v>385</v>
      </c>
      <c r="E54" s="386">
        <v>7618</v>
      </c>
      <c r="F54" s="386">
        <v>10728</v>
      </c>
      <c r="G54" s="391">
        <v>9452</v>
      </c>
      <c r="H54" s="391">
        <v>8070</v>
      </c>
      <c r="I54" s="390">
        <f>SUM(H54/G54*100)</f>
        <v>85.37875581887431</v>
      </c>
    </row>
    <row r="55" spans="2:9" s="69" customFormat="1" ht="34.5" customHeight="1">
      <c r="B55" s="100">
        <v>11</v>
      </c>
      <c r="C55" s="97" t="s">
        <v>386</v>
      </c>
      <c r="D55" s="96" t="s">
        <v>387</v>
      </c>
      <c r="E55" s="386"/>
      <c r="F55" s="386"/>
      <c r="G55" s="391"/>
      <c r="H55" s="391"/>
      <c r="I55" s="390"/>
    </row>
    <row r="56" spans="2:9" s="69" customFormat="1" ht="34.5" customHeight="1">
      <c r="B56" s="100">
        <v>12</v>
      </c>
      <c r="C56" s="97" t="s">
        <v>388</v>
      </c>
      <c r="D56" s="96" t="s">
        <v>389</v>
      </c>
      <c r="E56" s="386"/>
      <c r="F56" s="386"/>
      <c r="G56" s="391"/>
      <c r="H56" s="391"/>
      <c r="I56" s="390"/>
    </row>
    <row r="57" spans="2:9" s="69" customFormat="1" ht="34.5" customHeight="1">
      <c r="B57" s="100">
        <v>13</v>
      </c>
      <c r="C57" s="97" t="s">
        <v>390</v>
      </c>
      <c r="D57" s="96" t="s">
        <v>391</v>
      </c>
      <c r="E57" s="386">
        <v>1137</v>
      </c>
      <c r="F57" s="386">
        <v>886</v>
      </c>
      <c r="G57" s="391">
        <v>1287</v>
      </c>
      <c r="H57" s="391">
        <v>1878</v>
      </c>
      <c r="I57" s="390">
        <f>SUM(H57/G57*100)</f>
        <v>145.92074592074593</v>
      </c>
    </row>
    <row r="58" spans="2:9" s="69" customFormat="1" ht="34.5" customHeight="1">
      <c r="B58" s="100">
        <v>14</v>
      </c>
      <c r="C58" s="97" t="s">
        <v>392</v>
      </c>
      <c r="D58" s="96" t="s">
        <v>393</v>
      </c>
      <c r="E58" s="386"/>
      <c r="F58" s="386"/>
      <c r="G58" s="392"/>
      <c r="H58" s="392"/>
      <c r="I58" s="390"/>
    </row>
    <row r="59" spans="2:9" s="69" customFormat="1" ht="34.5" customHeight="1">
      <c r="B59" s="100">
        <v>15</v>
      </c>
      <c r="C59" s="98" t="s">
        <v>394</v>
      </c>
      <c r="D59" s="96" t="s">
        <v>395</v>
      </c>
      <c r="E59" s="386">
        <v>197</v>
      </c>
      <c r="F59" s="386"/>
      <c r="G59" s="391"/>
      <c r="H59" s="391"/>
      <c r="I59" s="390"/>
    </row>
    <row r="60" spans="2:9" s="69" customFormat="1" ht="34.5" customHeight="1">
      <c r="B60" s="102"/>
      <c r="C60" s="95" t="s">
        <v>396</v>
      </c>
      <c r="D60" s="96" t="s">
        <v>397</v>
      </c>
      <c r="E60" s="395">
        <f>SUM(E61:E67)</f>
        <v>71336</v>
      </c>
      <c r="F60" s="395">
        <f>SUM(F61:F67)</f>
        <v>83840</v>
      </c>
      <c r="G60" s="395">
        <f>SUM(G61:G67)</f>
        <v>88206</v>
      </c>
      <c r="H60" s="395">
        <f>SUM(H61:H67)</f>
        <v>75927</v>
      </c>
      <c r="I60" s="388">
        <f>SUM(H60/G60*100)</f>
        <v>86.07917828719135</v>
      </c>
    </row>
    <row r="61" spans="2:9" s="68" customFormat="1" ht="34.5" customHeight="1">
      <c r="B61" s="100" t="s">
        <v>398</v>
      </c>
      <c r="C61" s="97" t="s">
        <v>399</v>
      </c>
      <c r="D61" s="96" t="s">
        <v>400</v>
      </c>
      <c r="E61" s="386"/>
      <c r="F61" s="386"/>
      <c r="G61" s="393"/>
      <c r="H61" s="393"/>
      <c r="I61" s="390"/>
    </row>
    <row r="62" spans="2:9" s="68" customFormat="1" ht="34.5" customHeight="1">
      <c r="B62" s="100" t="s">
        <v>401</v>
      </c>
      <c r="C62" s="97" t="s">
        <v>402</v>
      </c>
      <c r="D62" s="96" t="s">
        <v>403</v>
      </c>
      <c r="E62" s="386"/>
      <c r="F62" s="386"/>
      <c r="G62" s="393"/>
      <c r="H62" s="393"/>
      <c r="I62" s="390"/>
    </row>
    <row r="63" spans="2:9" s="69" customFormat="1" ht="34.5" customHeight="1">
      <c r="B63" s="100" t="s">
        <v>404</v>
      </c>
      <c r="C63" s="97" t="s">
        <v>405</v>
      </c>
      <c r="D63" s="96" t="s">
        <v>406</v>
      </c>
      <c r="E63" s="386"/>
      <c r="F63" s="386"/>
      <c r="G63" s="393"/>
      <c r="H63" s="393"/>
      <c r="I63" s="390"/>
    </row>
    <row r="64" spans="2:9" s="68" customFormat="1" ht="34.5" customHeight="1">
      <c r="B64" s="100" t="s">
        <v>407</v>
      </c>
      <c r="C64" s="97" t="s">
        <v>408</v>
      </c>
      <c r="D64" s="96" t="s">
        <v>409</v>
      </c>
      <c r="E64" s="386"/>
      <c r="F64" s="386"/>
      <c r="G64" s="393"/>
      <c r="H64" s="393"/>
      <c r="I64" s="390"/>
    </row>
    <row r="65" spans="2:9" ht="34.5" customHeight="1">
      <c r="B65" s="100" t="s">
        <v>410</v>
      </c>
      <c r="C65" s="97" t="s">
        <v>411</v>
      </c>
      <c r="D65" s="96" t="s">
        <v>412</v>
      </c>
      <c r="E65" s="386">
        <v>71336</v>
      </c>
      <c r="F65" s="386">
        <v>83840</v>
      </c>
      <c r="G65" s="393">
        <v>88206</v>
      </c>
      <c r="H65" s="393">
        <v>75927</v>
      </c>
      <c r="I65" s="390">
        <f>SUM(H65/G65*100)</f>
        <v>86.07917828719135</v>
      </c>
    </row>
    <row r="66" spans="2:9" ht="34.5" customHeight="1">
      <c r="B66" s="100" t="s">
        <v>413</v>
      </c>
      <c r="C66" s="97" t="s">
        <v>414</v>
      </c>
      <c r="D66" s="96" t="s">
        <v>415</v>
      </c>
      <c r="E66" s="386"/>
      <c r="F66" s="386"/>
      <c r="G66" s="393"/>
      <c r="H66" s="393"/>
      <c r="I66" s="390"/>
    </row>
    <row r="67" spans="2:9" ht="34.5" customHeight="1">
      <c r="B67" s="100" t="s">
        <v>416</v>
      </c>
      <c r="C67" s="97" t="s">
        <v>417</v>
      </c>
      <c r="D67" s="96" t="s">
        <v>418</v>
      </c>
      <c r="E67" s="386"/>
      <c r="F67" s="386"/>
      <c r="G67" s="393"/>
      <c r="H67" s="393"/>
      <c r="I67" s="390"/>
    </row>
    <row r="68" spans="2:9" ht="34.5" customHeight="1">
      <c r="B68" s="102">
        <v>21</v>
      </c>
      <c r="C68" s="95" t="s">
        <v>419</v>
      </c>
      <c r="D68" s="96" t="s">
        <v>420</v>
      </c>
      <c r="E68" s="386">
        <v>7</v>
      </c>
      <c r="F68" s="386"/>
      <c r="G68" s="393"/>
      <c r="H68" s="393"/>
      <c r="I68" s="390"/>
    </row>
    <row r="69" spans="2:9" ht="34.5" customHeight="1">
      <c r="B69" s="102">
        <v>22</v>
      </c>
      <c r="C69" s="95" t="s">
        <v>421</v>
      </c>
      <c r="D69" s="96" t="s">
        <v>422</v>
      </c>
      <c r="E69" s="386">
        <v>968</v>
      </c>
      <c r="F69" s="386">
        <v>350</v>
      </c>
      <c r="G69" s="393">
        <v>452</v>
      </c>
      <c r="H69" s="393">
        <v>2720</v>
      </c>
      <c r="I69" s="388">
        <f>SUM(H69/G69*100)</f>
        <v>601.7699115044247</v>
      </c>
    </row>
    <row r="70" spans="2:9" ht="34.5" customHeight="1">
      <c r="B70" s="102">
        <v>236</v>
      </c>
      <c r="C70" s="95" t="s">
        <v>423</v>
      </c>
      <c r="D70" s="96" t="s">
        <v>424</v>
      </c>
      <c r="E70" s="386"/>
      <c r="F70" s="386"/>
      <c r="G70" s="393"/>
      <c r="H70" s="393"/>
      <c r="I70" s="390"/>
    </row>
    <row r="71" spans="2:9" ht="34.5" customHeight="1">
      <c r="B71" s="102" t="s">
        <v>425</v>
      </c>
      <c r="C71" s="95" t="s">
        <v>426</v>
      </c>
      <c r="D71" s="96" t="s">
        <v>427</v>
      </c>
      <c r="E71" s="395">
        <f>SUM(E72:E76)</f>
        <v>0</v>
      </c>
      <c r="F71" s="395">
        <f>SUM(F72:F76)</f>
        <v>0</v>
      </c>
      <c r="G71" s="395">
        <f>SUM(G72:G76)</f>
        <v>0</v>
      </c>
      <c r="H71" s="395">
        <f>SUM(H72:H76)</f>
        <v>0</v>
      </c>
      <c r="I71" s="388"/>
    </row>
    <row r="72" spans="2:9" ht="34.5" customHeight="1">
      <c r="B72" s="100" t="s">
        <v>428</v>
      </c>
      <c r="C72" s="97" t="s">
        <v>429</v>
      </c>
      <c r="D72" s="96" t="s">
        <v>430</v>
      </c>
      <c r="E72" s="386"/>
      <c r="F72" s="386"/>
      <c r="G72" s="393"/>
      <c r="H72" s="393"/>
      <c r="I72" s="390"/>
    </row>
    <row r="73" spans="2:9" ht="34.5" customHeight="1">
      <c r="B73" s="100" t="s">
        <v>431</v>
      </c>
      <c r="C73" s="97" t="s">
        <v>432</v>
      </c>
      <c r="D73" s="96" t="s">
        <v>433</v>
      </c>
      <c r="E73" s="386"/>
      <c r="F73" s="386"/>
      <c r="G73" s="393"/>
      <c r="H73" s="393"/>
      <c r="I73" s="390"/>
    </row>
    <row r="74" spans="2:9" ht="34.5" customHeight="1">
      <c r="B74" s="100" t="s">
        <v>434</v>
      </c>
      <c r="C74" s="97" t="s">
        <v>435</v>
      </c>
      <c r="D74" s="96" t="s">
        <v>436</v>
      </c>
      <c r="E74" s="386"/>
      <c r="F74" s="386"/>
      <c r="G74" s="393"/>
      <c r="H74" s="393"/>
      <c r="I74" s="390"/>
    </row>
    <row r="75" spans="2:9" ht="34.5" customHeight="1">
      <c r="B75" s="100" t="s">
        <v>437</v>
      </c>
      <c r="C75" s="97" t="s">
        <v>438</v>
      </c>
      <c r="D75" s="96" t="s">
        <v>439</v>
      </c>
      <c r="E75" s="386"/>
      <c r="F75" s="386"/>
      <c r="G75" s="393"/>
      <c r="H75" s="393"/>
      <c r="I75" s="390"/>
    </row>
    <row r="76" spans="2:9" ht="34.5" customHeight="1">
      <c r="B76" s="100" t="s">
        <v>440</v>
      </c>
      <c r="C76" s="97" t="s">
        <v>441</v>
      </c>
      <c r="D76" s="96" t="s">
        <v>442</v>
      </c>
      <c r="E76" s="386"/>
      <c r="F76" s="386"/>
      <c r="G76" s="393"/>
      <c r="H76" s="393"/>
      <c r="I76" s="390"/>
    </row>
    <row r="77" spans="2:9" ht="34.5" customHeight="1">
      <c r="B77" s="102">
        <v>24</v>
      </c>
      <c r="C77" s="95" t="s">
        <v>443</v>
      </c>
      <c r="D77" s="96" t="s">
        <v>444</v>
      </c>
      <c r="E77" s="386">
        <v>18131</v>
      </c>
      <c r="F77" s="386">
        <v>2548</v>
      </c>
      <c r="G77" s="393">
        <v>6582</v>
      </c>
      <c r="H77" s="393">
        <v>9062</v>
      </c>
      <c r="I77" s="388">
        <f>SUM(H77/G77*100)</f>
        <v>137.67851716803403</v>
      </c>
    </row>
    <row r="78" spans="2:9" ht="34.5" customHeight="1">
      <c r="B78" s="102">
        <v>27</v>
      </c>
      <c r="C78" s="95" t="s">
        <v>445</v>
      </c>
      <c r="D78" s="96" t="s">
        <v>446</v>
      </c>
      <c r="E78" s="386">
        <v>142</v>
      </c>
      <c r="F78" s="386">
        <v>325</v>
      </c>
      <c r="G78" s="393">
        <v>320</v>
      </c>
      <c r="H78" s="393"/>
      <c r="I78" s="390"/>
    </row>
    <row r="79" spans="2:9" ht="34.5" customHeight="1">
      <c r="B79" s="102" t="s">
        <v>447</v>
      </c>
      <c r="C79" s="95" t="s">
        <v>448</v>
      </c>
      <c r="D79" s="96" t="s">
        <v>449</v>
      </c>
      <c r="E79" s="393">
        <v>376</v>
      </c>
      <c r="F79" s="393"/>
      <c r="G79" s="393"/>
      <c r="H79" s="393"/>
      <c r="I79" s="390"/>
    </row>
    <row r="80" spans="2:9" ht="34.5" customHeight="1">
      <c r="B80" s="102"/>
      <c r="C80" s="95" t="s">
        <v>450</v>
      </c>
      <c r="D80" s="96" t="s">
        <v>451</v>
      </c>
      <c r="E80" s="395">
        <f>SUM(E10+E11+E51+E52)</f>
        <v>179249</v>
      </c>
      <c r="F80" s="395">
        <f>SUM(F10+F11+F51+F52)</f>
        <v>187751</v>
      </c>
      <c r="G80" s="395">
        <f>SUM(G10+G11+G51+G52)</f>
        <v>183184</v>
      </c>
      <c r="H80" s="395">
        <f>SUM(H10+H11+H51+H52)</f>
        <v>177743</v>
      </c>
      <c r="I80" s="388">
        <f>SUM(H80/G80*100)</f>
        <v>97.0297624246659</v>
      </c>
    </row>
    <row r="81" spans="2:9" ht="34.5" customHeight="1">
      <c r="B81" s="102">
        <v>88</v>
      </c>
      <c r="C81" s="95" t="s">
        <v>452</v>
      </c>
      <c r="D81" s="96" t="s">
        <v>453</v>
      </c>
      <c r="E81" s="386"/>
      <c r="F81" s="386"/>
      <c r="G81" s="386"/>
      <c r="H81" s="386"/>
      <c r="I81" s="388"/>
    </row>
    <row r="82" spans="2:9" ht="34.5" customHeight="1">
      <c r="B82" s="102"/>
      <c r="C82" s="95" t="s">
        <v>98</v>
      </c>
      <c r="D82" s="86"/>
      <c r="E82" s="386"/>
      <c r="F82" s="386"/>
      <c r="G82" s="386"/>
      <c r="H82" s="386"/>
      <c r="I82" s="388"/>
    </row>
    <row r="83" spans="2:9" ht="34.5" customHeight="1">
      <c r="B83" s="102"/>
      <c r="C83" s="95" t="s">
        <v>454</v>
      </c>
      <c r="D83" s="96" t="s">
        <v>455</v>
      </c>
      <c r="E83" s="395">
        <f>SUM(E84+E93-E94+E95+E96+E97-E98+E99+E102-E103)</f>
        <v>149281</v>
      </c>
      <c r="F83" s="395">
        <f>SUM(F84+F93-F94+F95+F96+F97-F98+F99+F102-F103)</f>
        <v>155410</v>
      </c>
      <c r="G83" s="395">
        <f>SUM(G84+G93-G94+G95+G96+G97-G98+G99+G102-G103)</f>
        <v>152279</v>
      </c>
      <c r="H83" s="395">
        <f>SUM(H84+H93-H94+H95+H96+H97-H98+H99+H102-H103)</f>
        <v>149904</v>
      </c>
      <c r="I83" s="388">
        <f>SUM(H83/G83*100)</f>
        <v>98.4403627552059</v>
      </c>
    </row>
    <row r="84" spans="2:9" ht="34.5" customHeight="1">
      <c r="B84" s="102">
        <v>30</v>
      </c>
      <c r="C84" s="95" t="s">
        <v>456</v>
      </c>
      <c r="D84" s="96" t="s">
        <v>457</v>
      </c>
      <c r="E84" s="395">
        <f>SUM(E85:E92)</f>
        <v>79233</v>
      </c>
      <c r="F84" s="395">
        <f>SUM(F85:F92)</f>
        <v>79233</v>
      </c>
      <c r="G84" s="395">
        <f>SUM(G85:G92)</f>
        <v>79233</v>
      </c>
      <c r="H84" s="395">
        <f>SUM(H85:H92)</f>
        <v>79233</v>
      </c>
      <c r="I84" s="388">
        <f>SUM(H84/G84*100)</f>
        <v>100</v>
      </c>
    </row>
    <row r="85" spans="2:9" ht="34.5" customHeight="1">
      <c r="B85" s="100">
        <v>300</v>
      </c>
      <c r="C85" s="97" t="s">
        <v>458</v>
      </c>
      <c r="D85" s="96" t="s">
        <v>459</v>
      </c>
      <c r="E85" s="386"/>
      <c r="F85" s="386"/>
      <c r="G85" s="393"/>
      <c r="H85" s="393"/>
      <c r="I85" s="390"/>
    </row>
    <row r="86" spans="2:9" ht="34.5" customHeight="1">
      <c r="B86" s="100">
        <v>301</v>
      </c>
      <c r="C86" s="97" t="s">
        <v>460</v>
      </c>
      <c r="D86" s="96" t="s">
        <v>461</v>
      </c>
      <c r="E86" s="386"/>
      <c r="F86" s="386"/>
      <c r="G86" s="393"/>
      <c r="H86" s="393"/>
      <c r="I86" s="390"/>
    </row>
    <row r="87" spans="2:9" ht="34.5" customHeight="1">
      <c r="B87" s="100">
        <v>302</v>
      </c>
      <c r="C87" s="97" t="s">
        <v>462</v>
      </c>
      <c r="D87" s="96" t="s">
        <v>463</v>
      </c>
      <c r="E87" s="386"/>
      <c r="F87" s="386"/>
      <c r="G87" s="393"/>
      <c r="H87" s="393"/>
      <c r="I87" s="390"/>
    </row>
    <row r="88" spans="2:9" ht="34.5" customHeight="1">
      <c r="B88" s="100">
        <v>303</v>
      </c>
      <c r="C88" s="97" t="s">
        <v>464</v>
      </c>
      <c r="D88" s="96" t="s">
        <v>465</v>
      </c>
      <c r="E88" s="386">
        <v>78992</v>
      </c>
      <c r="F88" s="386">
        <v>78992</v>
      </c>
      <c r="G88" s="386">
        <v>78992</v>
      </c>
      <c r="H88" s="386">
        <v>78992</v>
      </c>
      <c r="I88" s="388">
        <f>SUM(H88/G88*100)</f>
        <v>100</v>
      </c>
    </row>
    <row r="89" spans="2:9" ht="34.5" customHeight="1">
      <c r="B89" s="100">
        <v>304</v>
      </c>
      <c r="C89" s="97" t="s">
        <v>466</v>
      </c>
      <c r="D89" s="96" t="s">
        <v>467</v>
      </c>
      <c r="E89" s="386"/>
      <c r="F89" s="386"/>
      <c r="G89" s="393"/>
      <c r="H89" s="393"/>
      <c r="I89" s="390"/>
    </row>
    <row r="90" spans="2:9" ht="34.5" customHeight="1">
      <c r="B90" s="100">
        <v>305</v>
      </c>
      <c r="C90" s="97" t="s">
        <v>468</v>
      </c>
      <c r="D90" s="96" t="s">
        <v>469</v>
      </c>
      <c r="E90" s="386"/>
      <c r="F90" s="386"/>
      <c r="G90" s="393"/>
      <c r="H90" s="393"/>
      <c r="I90" s="390"/>
    </row>
    <row r="91" spans="2:9" ht="34.5" customHeight="1">
      <c r="B91" s="100">
        <v>306</v>
      </c>
      <c r="C91" s="97" t="s">
        <v>470</v>
      </c>
      <c r="D91" s="96" t="s">
        <v>471</v>
      </c>
      <c r="E91" s="386"/>
      <c r="F91" s="386"/>
      <c r="G91" s="393"/>
      <c r="H91" s="393"/>
      <c r="I91" s="390"/>
    </row>
    <row r="92" spans="2:9" ht="34.5" customHeight="1">
      <c r="B92" s="100">
        <v>309</v>
      </c>
      <c r="C92" s="97" t="s">
        <v>472</v>
      </c>
      <c r="D92" s="96" t="s">
        <v>473</v>
      </c>
      <c r="E92" s="386">
        <v>241</v>
      </c>
      <c r="F92" s="386">
        <v>241</v>
      </c>
      <c r="G92" s="386">
        <v>241</v>
      </c>
      <c r="H92" s="393">
        <v>241</v>
      </c>
      <c r="I92" s="388">
        <f>SUM(H92/G92*100)</f>
        <v>100</v>
      </c>
    </row>
    <row r="93" spans="2:9" ht="34.5" customHeight="1">
      <c r="B93" s="102">
        <v>31</v>
      </c>
      <c r="C93" s="95" t="s">
        <v>474</v>
      </c>
      <c r="D93" s="96" t="s">
        <v>475</v>
      </c>
      <c r="E93" s="386"/>
      <c r="F93" s="386"/>
      <c r="G93" s="393"/>
      <c r="H93" s="393"/>
      <c r="I93" s="390"/>
    </row>
    <row r="94" spans="2:9" ht="34.5" customHeight="1">
      <c r="B94" s="102" t="s">
        <v>476</v>
      </c>
      <c r="C94" s="95" t="s">
        <v>477</v>
      </c>
      <c r="D94" s="96" t="s">
        <v>478</v>
      </c>
      <c r="E94" s="386"/>
      <c r="F94" s="386"/>
      <c r="G94" s="393"/>
      <c r="H94" s="393"/>
      <c r="I94" s="390"/>
    </row>
    <row r="95" spans="2:9" ht="34.5" customHeight="1">
      <c r="B95" s="102">
        <v>32</v>
      </c>
      <c r="C95" s="95" t="s">
        <v>479</v>
      </c>
      <c r="D95" s="96" t="s">
        <v>480</v>
      </c>
      <c r="E95" s="386">
        <v>13387</v>
      </c>
      <c r="F95" s="386">
        <v>13387</v>
      </c>
      <c r="G95" s="386">
        <v>13387</v>
      </c>
      <c r="H95" s="386">
        <v>13387</v>
      </c>
      <c r="I95" s="388">
        <f>SUM(H95/G95*100)</f>
        <v>100</v>
      </c>
    </row>
    <row r="96" spans="2:9" ht="57.75" customHeight="1">
      <c r="B96" s="102">
        <v>330</v>
      </c>
      <c r="C96" s="95" t="s">
        <v>481</v>
      </c>
      <c r="D96" s="96" t="s">
        <v>482</v>
      </c>
      <c r="E96" s="386"/>
      <c r="F96" s="386"/>
      <c r="G96" s="393"/>
      <c r="H96" s="393"/>
      <c r="I96" s="390"/>
    </row>
    <row r="97" spans="2:9" ht="63" customHeight="1">
      <c r="B97" s="102" t="s">
        <v>483</v>
      </c>
      <c r="C97" s="95" t="s">
        <v>484</v>
      </c>
      <c r="D97" s="96" t="s">
        <v>485</v>
      </c>
      <c r="E97" s="386"/>
      <c r="F97" s="386"/>
      <c r="G97" s="393"/>
      <c r="H97" s="393"/>
      <c r="I97" s="390"/>
    </row>
    <row r="98" spans="2:9" ht="62.25" customHeight="1">
      <c r="B98" s="102" t="s">
        <v>483</v>
      </c>
      <c r="C98" s="95" t="s">
        <v>486</v>
      </c>
      <c r="D98" s="96" t="s">
        <v>487</v>
      </c>
      <c r="E98" s="386"/>
      <c r="F98" s="386"/>
      <c r="G98" s="393"/>
      <c r="H98" s="393"/>
      <c r="I98" s="390"/>
    </row>
    <row r="99" spans="2:9" ht="34.5" customHeight="1">
      <c r="B99" s="102">
        <v>34</v>
      </c>
      <c r="C99" s="95" t="s">
        <v>488</v>
      </c>
      <c r="D99" s="96" t="s">
        <v>489</v>
      </c>
      <c r="E99" s="395">
        <f>SUM(E100:E101)</f>
        <v>56661</v>
      </c>
      <c r="F99" s="395">
        <f>SUM(F100:F101)</f>
        <v>62790</v>
      </c>
      <c r="G99" s="395">
        <f>SUM(G100:G101)</f>
        <v>59659</v>
      </c>
      <c r="H99" s="395">
        <f>SUM(H100:H101)</f>
        <v>57284</v>
      </c>
      <c r="I99" s="388">
        <f>SUM(H99/G99*100)</f>
        <v>96.01904155282523</v>
      </c>
    </row>
    <row r="100" spans="2:9" ht="34.5" customHeight="1">
      <c r="B100" s="100">
        <v>340</v>
      </c>
      <c r="C100" s="97" t="s">
        <v>490</v>
      </c>
      <c r="D100" s="96" t="s">
        <v>491</v>
      </c>
      <c r="E100" s="386">
        <v>55917</v>
      </c>
      <c r="F100" s="386">
        <v>59089</v>
      </c>
      <c r="G100" s="386">
        <v>59089</v>
      </c>
      <c r="H100" s="386">
        <v>56623</v>
      </c>
      <c r="I100" s="390">
        <f>SUM(H100/G100*100)</f>
        <v>95.8266343989575</v>
      </c>
    </row>
    <row r="101" spans="2:9" ht="34.5" customHeight="1">
      <c r="B101" s="100">
        <v>341</v>
      </c>
      <c r="C101" s="97" t="s">
        <v>492</v>
      </c>
      <c r="D101" s="96" t="s">
        <v>493</v>
      </c>
      <c r="E101" s="386">
        <v>744</v>
      </c>
      <c r="F101" s="386">
        <v>3701</v>
      </c>
      <c r="G101" s="386">
        <v>570</v>
      </c>
      <c r="H101" s="386">
        <v>661</v>
      </c>
      <c r="I101" s="390">
        <f>SUM(H101/G101*100)</f>
        <v>115.96491228070175</v>
      </c>
    </row>
    <row r="102" spans="2:9" ht="34.5" customHeight="1">
      <c r="B102" s="102"/>
      <c r="C102" s="95" t="s">
        <v>494</v>
      </c>
      <c r="D102" s="96" t="s">
        <v>495</v>
      </c>
      <c r="E102" s="386"/>
      <c r="F102" s="386"/>
      <c r="G102" s="386"/>
      <c r="H102" s="386"/>
      <c r="I102" s="388"/>
    </row>
    <row r="103" spans="2:9" ht="34.5" customHeight="1">
      <c r="B103" s="102">
        <v>35</v>
      </c>
      <c r="C103" s="95" t="s">
        <v>496</v>
      </c>
      <c r="D103" s="96" t="s">
        <v>497</v>
      </c>
      <c r="E103" s="395">
        <f>SUM(E104:E105)</f>
        <v>0</v>
      </c>
      <c r="F103" s="395">
        <f>SUM(F104:F105)</f>
        <v>0</v>
      </c>
      <c r="G103" s="395">
        <f>SUM(G104:G105)</f>
        <v>0</v>
      </c>
      <c r="H103" s="395">
        <f>SUM(H104:H105)</f>
        <v>0</v>
      </c>
      <c r="I103" s="388"/>
    </row>
    <row r="104" spans="2:9" ht="34.5" customHeight="1">
      <c r="B104" s="100">
        <v>350</v>
      </c>
      <c r="C104" s="97" t="s">
        <v>498</v>
      </c>
      <c r="D104" s="96" t="s">
        <v>499</v>
      </c>
      <c r="E104" s="386"/>
      <c r="F104" s="386"/>
      <c r="G104" s="393"/>
      <c r="H104" s="393"/>
      <c r="I104" s="388"/>
    </row>
    <row r="105" spans="2:9" ht="34.5" customHeight="1">
      <c r="B105" s="100">
        <v>351</v>
      </c>
      <c r="C105" s="97" t="s">
        <v>500</v>
      </c>
      <c r="D105" s="96" t="s">
        <v>501</v>
      </c>
      <c r="E105" s="386"/>
      <c r="F105" s="386"/>
      <c r="G105" s="393"/>
      <c r="H105" s="393"/>
      <c r="I105" s="388"/>
    </row>
    <row r="106" spans="2:9" ht="34.5" customHeight="1">
      <c r="B106" s="102"/>
      <c r="C106" s="95" t="s">
        <v>502</v>
      </c>
      <c r="D106" s="96" t="s">
        <v>503</v>
      </c>
      <c r="E106" s="395">
        <f>SUM(E107+E114)</f>
        <v>0</v>
      </c>
      <c r="F106" s="395">
        <f>SUM(F107+F114)</f>
        <v>0</v>
      </c>
      <c r="G106" s="395">
        <f>SUM(G107+G114)</f>
        <v>0</v>
      </c>
      <c r="H106" s="395">
        <f>SUM(H107+H114)</f>
        <v>0</v>
      </c>
      <c r="I106" s="388"/>
    </row>
    <row r="107" spans="2:9" ht="34.5" customHeight="1">
      <c r="B107" s="102">
        <v>40</v>
      </c>
      <c r="C107" s="95" t="s">
        <v>504</v>
      </c>
      <c r="D107" s="96" t="s">
        <v>505</v>
      </c>
      <c r="E107" s="395">
        <f>SUM(E108:E113)</f>
        <v>0</v>
      </c>
      <c r="F107" s="395">
        <f>SUM(F108:F113)</f>
        <v>0</v>
      </c>
      <c r="G107" s="395">
        <f>SUM(G108:G113)</f>
        <v>0</v>
      </c>
      <c r="H107" s="395">
        <f>SUM(H108:H113)</f>
        <v>0</v>
      </c>
      <c r="I107" s="388"/>
    </row>
    <row r="108" spans="2:9" ht="34.5" customHeight="1">
      <c r="B108" s="100">
        <v>400</v>
      </c>
      <c r="C108" s="97" t="s">
        <v>506</v>
      </c>
      <c r="D108" s="96" t="s">
        <v>507</v>
      </c>
      <c r="E108" s="386"/>
      <c r="F108" s="386"/>
      <c r="G108" s="393"/>
      <c r="H108" s="393"/>
      <c r="I108" s="390"/>
    </row>
    <row r="109" spans="2:9" ht="34.5" customHeight="1">
      <c r="B109" s="100">
        <v>401</v>
      </c>
      <c r="C109" s="97" t="s">
        <v>508</v>
      </c>
      <c r="D109" s="96" t="s">
        <v>509</v>
      </c>
      <c r="E109" s="386"/>
      <c r="F109" s="386"/>
      <c r="G109" s="393"/>
      <c r="H109" s="393"/>
      <c r="I109" s="390"/>
    </row>
    <row r="110" spans="2:9" ht="34.5" customHeight="1">
      <c r="B110" s="100">
        <v>403</v>
      </c>
      <c r="C110" s="97" t="s">
        <v>510</v>
      </c>
      <c r="D110" s="96" t="s">
        <v>511</v>
      </c>
      <c r="E110" s="386"/>
      <c r="F110" s="386"/>
      <c r="G110" s="393"/>
      <c r="H110" s="393"/>
      <c r="I110" s="390"/>
    </row>
    <row r="111" spans="2:9" ht="34.5" customHeight="1">
      <c r="B111" s="100">
        <v>404</v>
      </c>
      <c r="C111" s="97" t="s">
        <v>512</v>
      </c>
      <c r="D111" s="96" t="s">
        <v>513</v>
      </c>
      <c r="E111" s="386"/>
      <c r="F111" s="386"/>
      <c r="G111" s="393"/>
      <c r="H111" s="393"/>
      <c r="I111" s="390"/>
    </row>
    <row r="112" spans="2:9" ht="34.5" customHeight="1">
      <c r="B112" s="100">
        <v>405</v>
      </c>
      <c r="C112" s="97" t="s">
        <v>514</v>
      </c>
      <c r="D112" s="96" t="s">
        <v>515</v>
      </c>
      <c r="E112" s="386"/>
      <c r="F112" s="386"/>
      <c r="G112" s="393"/>
      <c r="H112" s="393"/>
      <c r="I112" s="390"/>
    </row>
    <row r="113" spans="2:9" ht="34.5" customHeight="1">
      <c r="B113" s="100" t="s">
        <v>516</v>
      </c>
      <c r="C113" s="97" t="s">
        <v>517</v>
      </c>
      <c r="D113" s="96" t="s">
        <v>518</v>
      </c>
      <c r="E113" s="386"/>
      <c r="F113" s="386"/>
      <c r="G113" s="393"/>
      <c r="H113" s="393"/>
      <c r="I113" s="390"/>
    </row>
    <row r="114" spans="2:9" ht="34.5" customHeight="1">
      <c r="B114" s="102">
        <v>41</v>
      </c>
      <c r="C114" s="95" t="s">
        <v>519</v>
      </c>
      <c r="D114" s="96" t="s">
        <v>520</v>
      </c>
      <c r="E114" s="395">
        <f>SUM(E115:E122)</f>
        <v>0</v>
      </c>
      <c r="F114" s="395">
        <f>SUM(F115:F122)</f>
        <v>0</v>
      </c>
      <c r="G114" s="395">
        <f>SUM(G115:G122)</f>
        <v>0</v>
      </c>
      <c r="H114" s="395">
        <f>SUM(H115:H122)</f>
        <v>0</v>
      </c>
      <c r="I114" s="388"/>
    </row>
    <row r="115" spans="2:9" ht="34.5" customHeight="1">
      <c r="B115" s="100">
        <v>410</v>
      </c>
      <c r="C115" s="97" t="s">
        <v>521</v>
      </c>
      <c r="D115" s="96" t="s">
        <v>522</v>
      </c>
      <c r="E115" s="386"/>
      <c r="F115" s="386"/>
      <c r="G115" s="393"/>
      <c r="H115" s="393"/>
      <c r="I115" s="390"/>
    </row>
    <row r="116" spans="2:9" ht="34.5" customHeight="1">
      <c r="B116" s="100">
        <v>411</v>
      </c>
      <c r="C116" s="97" t="s">
        <v>523</v>
      </c>
      <c r="D116" s="96" t="s">
        <v>524</v>
      </c>
      <c r="E116" s="386"/>
      <c r="F116" s="386"/>
      <c r="G116" s="393"/>
      <c r="H116" s="393"/>
      <c r="I116" s="390"/>
    </row>
    <row r="117" spans="2:9" ht="34.5" customHeight="1">
      <c r="B117" s="100">
        <v>412</v>
      </c>
      <c r="C117" s="97" t="s">
        <v>525</v>
      </c>
      <c r="D117" s="96" t="s">
        <v>526</v>
      </c>
      <c r="E117" s="386"/>
      <c r="F117" s="386"/>
      <c r="G117" s="393"/>
      <c r="H117" s="393"/>
      <c r="I117" s="390"/>
    </row>
    <row r="118" spans="2:9" ht="34.5" customHeight="1">
      <c r="B118" s="100">
        <v>413</v>
      </c>
      <c r="C118" s="97" t="s">
        <v>527</v>
      </c>
      <c r="D118" s="96" t="s">
        <v>528</v>
      </c>
      <c r="E118" s="386"/>
      <c r="F118" s="386"/>
      <c r="G118" s="393"/>
      <c r="H118" s="393"/>
      <c r="I118" s="390"/>
    </row>
    <row r="119" spans="2:9" ht="34.5" customHeight="1">
      <c r="B119" s="100">
        <v>414</v>
      </c>
      <c r="C119" s="97" t="s">
        <v>529</v>
      </c>
      <c r="D119" s="96" t="s">
        <v>530</v>
      </c>
      <c r="E119" s="386"/>
      <c r="F119" s="386"/>
      <c r="G119" s="393"/>
      <c r="H119" s="393"/>
      <c r="I119" s="390"/>
    </row>
    <row r="120" spans="2:9" ht="34.5" customHeight="1">
      <c r="B120" s="100">
        <v>415</v>
      </c>
      <c r="C120" s="97" t="s">
        <v>531</v>
      </c>
      <c r="D120" s="96" t="s">
        <v>532</v>
      </c>
      <c r="E120" s="386"/>
      <c r="F120" s="386"/>
      <c r="G120" s="393"/>
      <c r="H120" s="393"/>
      <c r="I120" s="390"/>
    </row>
    <row r="121" spans="2:9" ht="34.5" customHeight="1">
      <c r="B121" s="100">
        <v>416</v>
      </c>
      <c r="C121" s="97" t="s">
        <v>533</v>
      </c>
      <c r="D121" s="96" t="s">
        <v>534</v>
      </c>
      <c r="E121" s="386"/>
      <c r="F121" s="386"/>
      <c r="G121" s="393"/>
      <c r="H121" s="393"/>
      <c r="I121" s="390"/>
    </row>
    <row r="122" spans="2:9" ht="34.5" customHeight="1">
      <c r="B122" s="100">
        <v>419</v>
      </c>
      <c r="C122" s="97" t="s">
        <v>535</v>
      </c>
      <c r="D122" s="96" t="s">
        <v>536</v>
      </c>
      <c r="E122" s="386"/>
      <c r="F122" s="386"/>
      <c r="G122" s="393"/>
      <c r="H122" s="393"/>
      <c r="I122" s="390"/>
    </row>
    <row r="123" spans="2:9" ht="34.5" customHeight="1">
      <c r="B123" s="102">
        <v>498</v>
      </c>
      <c r="C123" s="95" t="s">
        <v>537</v>
      </c>
      <c r="D123" s="96" t="s">
        <v>538</v>
      </c>
      <c r="E123" s="386"/>
      <c r="F123" s="386"/>
      <c r="G123" s="393"/>
      <c r="H123" s="393"/>
      <c r="I123" s="390"/>
    </row>
    <row r="124" spans="2:9" ht="34.5" customHeight="1">
      <c r="B124" s="102" t="s">
        <v>539</v>
      </c>
      <c r="C124" s="95" t="s">
        <v>540</v>
      </c>
      <c r="D124" s="96" t="s">
        <v>541</v>
      </c>
      <c r="E124" s="395">
        <f>SUM(E125+E132+E133+E141+E142+E143+E144)</f>
        <v>29968</v>
      </c>
      <c r="F124" s="395">
        <f>SUM(F125+F132+F133+F141+F142+F143+F144)</f>
        <v>32341</v>
      </c>
      <c r="G124" s="395">
        <f>SUM(G125+G132+G133+G141+G142+G143+G144)</f>
        <v>30905</v>
      </c>
      <c r="H124" s="395">
        <f>SUM(H125+H132+H133+H141+H142+H143+H144)</f>
        <v>27839</v>
      </c>
      <c r="I124" s="388">
        <f>SUM(H124/G124*100)</f>
        <v>90.07927519818799</v>
      </c>
    </row>
    <row r="125" spans="2:9" ht="34.5" customHeight="1">
      <c r="B125" s="102">
        <v>42</v>
      </c>
      <c r="C125" s="95" t="s">
        <v>542</v>
      </c>
      <c r="D125" s="96" t="s">
        <v>543</v>
      </c>
      <c r="E125" s="395">
        <f>SUM(E126:E131)</f>
        <v>0</v>
      </c>
      <c r="F125" s="395">
        <f>SUM(F126:F131)</f>
        <v>0</v>
      </c>
      <c r="G125" s="395">
        <f>SUM(G126:G131)</f>
        <v>0</v>
      </c>
      <c r="H125" s="395">
        <f>SUM(H126:H131)</f>
        <v>0</v>
      </c>
      <c r="I125" s="388"/>
    </row>
    <row r="126" spans="2:9" ht="34.5" customHeight="1">
      <c r="B126" s="100">
        <v>420</v>
      </c>
      <c r="C126" s="97" t="s">
        <v>544</v>
      </c>
      <c r="D126" s="96" t="s">
        <v>545</v>
      </c>
      <c r="E126" s="386"/>
      <c r="F126" s="386"/>
      <c r="G126" s="393"/>
      <c r="H126" s="393"/>
      <c r="I126" s="390"/>
    </row>
    <row r="127" spans="2:9" ht="34.5" customHeight="1">
      <c r="B127" s="100">
        <v>421</v>
      </c>
      <c r="C127" s="97" t="s">
        <v>546</v>
      </c>
      <c r="D127" s="96" t="s">
        <v>547</v>
      </c>
      <c r="E127" s="386"/>
      <c r="F127" s="386"/>
      <c r="G127" s="393"/>
      <c r="H127" s="393"/>
      <c r="I127" s="390"/>
    </row>
    <row r="128" spans="2:9" ht="34.5" customHeight="1">
      <c r="B128" s="100">
        <v>422</v>
      </c>
      <c r="C128" s="97" t="s">
        <v>435</v>
      </c>
      <c r="D128" s="96" t="s">
        <v>548</v>
      </c>
      <c r="E128" s="386"/>
      <c r="F128" s="386"/>
      <c r="G128" s="393"/>
      <c r="H128" s="393"/>
      <c r="I128" s="390"/>
    </row>
    <row r="129" spans="2:9" ht="34.5" customHeight="1">
      <c r="B129" s="100">
        <v>423</v>
      </c>
      <c r="C129" s="97" t="s">
        <v>438</v>
      </c>
      <c r="D129" s="96" t="s">
        <v>549</v>
      </c>
      <c r="E129" s="386"/>
      <c r="F129" s="386"/>
      <c r="G129" s="393"/>
      <c r="H129" s="393"/>
      <c r="I129" s="390"/>
    </row>
    <row r="130" spans="2:9" ht="34.5" customHeight="1">
      <c r="B130" s="100">
        <v>427</v>
      </c>
      <c r="C130" s="97" t="s">
        <v>550</v>
      </c>
      <c r="D130" s="96" t="s">
        <v>551</v>
      </c>
      <c r="E130" s="386"/>
      <c r="F130" s="386"/>
      <c r="G130" s="393"/>
      <c r="H130" s="393"/>
      <c r="I130" s="390"/>
    </row>
    <row r="131" spans="2:9" ht="34.5" customHeight="1">
      <c r="B131" s="100" t="s">
        <v>552</v>
      </c>
      <c r="C131" s="97" t="s">
        <v>553</v>
      </c>
      <c r="D131" s="96" t="s">
        <v>554</v>
      </c>
      <c r="E131" s="386"/>
      <c r="F131" s="386"/>
      <c r="G131" s="393"/>
      <c r="H131" s="393"/>
      <c r="I131" s="390"/>
    </row>
    <row r="132" spans="2:9" ht="34.5" customHeight="1">
      <c r="B132" s="102">
        <v>430</v>
      </c>
      <c r="C132" s="95" t="s">
        <v>555</v>
      </c>
      <c r="D132" s="96" t="s">
        <v>556</v>
      </c>
      <c r="E132" s="386">
        <v>574</v>
      </c>
      <c r="F132" s="386">
        <v>425</v>
      </c>
      <c r="G132" s="393">
        <v>562</v>
      </c>
      <c r="H132" s="393">
        <v>596</v>
      </c>
      <c r="I132" s="388">
        <f>SUM(H132/G132*100)</f>
        <v>106.04982206405693</v>
      </c>
    </row>
    <row r="133" spans="2:9" ht="34.5" customHeight="1">
      <c r="B133" s="102" t="s">
        <v>557</v>
      </c>
      <c r="C133" s="95" t="s">
        <v>558</v>
      </c>
      <c r="D133" s="96" t="s">
        <v>559</v>
      </c>
      <c r="E133" s="395">
        <f>SUM(E134:E140)</f>
        <v>13884</v>
      </c>
      <c r="F133" s="395">
        <f>SUM(F134:F140)</f>
        <v>14298</v>
      </c>
      <c r="G133" s="395">
        <f>SUM(G134:G140)</f>
        <v>14828</v>
      </c>
      <c r="H133" s="395">
        <f>SUM(H134:H140)</f>
        <v>13662</v>
      </c>
      <c r="I133" s="388">
        <f>SUM(H133/G133*100)</f>
        <v>92.13649851632047</v>
      </c>
    </row>
    <row r="134" spans="2:9" ht="34.5" customHeight="1">
      <c r="B134" s="100">
        <v>431</v>
      </c>
      <c r="C134" s="97" t="s">
        <v>560</v>
      </c>
      <c r="D134" s="96" t="s">
        <v>561</v>
      </c>
      <c r="E134" s="386"/>
      <c r="F134" s="386"/>
      <c r="G134" s="393"/>
      <c r="H134" s="393"/>
      <c r="I134" s="390"/>
    </row>
    <row r="135" spans="2:9" ht="34.5" customHeight="1">
      <c r="B135" s="100">
        <v>432</v>
      </c>
      <c r="C135" s="97" t="s">
        <v>562</v>
      </c>
      <c r="D135" s="96" t="s">
        <v>563</v>
      </c>
      <c r="E135" s="386"/>
      <c r="F135" s="386"/>
      <c r="G135" s="393"/>
      <c r="H135" s="393"/>
      <c r="I135" s="390"/>
    </row>
    <row r="136" spans="2:9" ht="34.5" customHeight="1">
      <c r="B136" s="100">
        <v>433</v>
      </c>
      <c r="C136" s="97" t="s">
        <v>564</v>
      </c>
      <c r="D136" s="96" t="s">
        <v>565</v>
      </c>
      <c r="E136" s="386"/>
      <c r="F136" s="386"/>
      <c r="G136" s="393"/>
      <c r="H136" s="393"/>
      <c r="I136" s="390"/>
    </row>
    <row r="137" spans="2:9" ht="34.5" customHeight="1">
      <c r="B137" s="100">
        <v>434</v>
      </c>
      <c r="C137" s="97" t="s">
        <v>566</v>
      </c>
      <c r="D137" s="96" t="s">
        <v>567</v>
      </c>
      <c r="E137" s="386"/>
      <c r="F137" s="386"/>
      <c r="G137" s="393"/>
      <c r="H137" s="393"/>
      <c r="I137" s="390"/>
    </row>
    <row r="138" spans="2:9" ht="34.5" customHeight="1">
      <c r="B138" s="100">
        <v>435</v>
      </c>
      <c r="C138" s="97" t="s">
        <v>568</v>
      </c>
      <c r="D138" s="96" t="s">
        <v>569</v>
      </c>
      <c r="E138" s="386">
        <v>9810</v>
      </c>
      <c r="F138" s="386">
        <v>11898</v>
      </c>
      <c r="G138" s="393">
        <v>10758</v>
      </c>
      <c r="H138" s="393">
        <v>9588</v>
      </c>
      <c r="I138" s="390">
        <f>SUM(H138/G138*100)</f>
        <v>89.12437255995538</v>
      </c>
    </row>
    <row r="139" spans="2:9" ht="34.5" customHeight="1">
      <c r="B139" s="100">
        <v>436</v>
      </c>
      <c r="C139" s="97" t="s">
        <v>570</v>
      </c>
      <c r="D139" s="96" t="s">
        <v>571</v>
      </c>
      <c r="E139" s="386"/>
      <c r="F139" s="386"/>
      <c r="G139" s="393"/>
      <c r="H139" s="393"/>
      <c r="I139" s="390"/>
    </row>
    <row r="140" spans="2:9" ht="34.5" customHeight="1">
      <c r="B140" s="100">
        <v>439</v>
      </c>
      <c r="C140" s="97" t="s">
        <v>572</v>
      </c>
      <c r="D140" s="96" t="s">
        <v>573</v>
      </c>
      <c r="E140" s="386">
        <v>4074</v>
      </c>
      <c r="F140" s="386">
        <v>2400</v>
      </c>
      <c r="G140" s="393">
        <v>4070</v>
      </c>
      <c r="H140" s="393">
        <v>4074</v>
      </c>
      <c r="I140" s="390">
        <f>SUM(H140/G140*100)</f>
        <v>100.0982800982801</v>
      </c>
    </row>
    <row r="141" spans="2:9" ht="34.5" customHeight="1">
      <c r="B141" s="102" t="s">
        <v>574</v>
      </c>
      <c r="C141" s="95" t="s">
        <v>575</v>
      </c>
      <c r="D141" s="96" t="s">
        <v>576</v>
      </c>
      <c r="E141" s="386">
        <v>14858</v>
      </c>
      <c r="F141" s="386">
        <v>16455</v>
      </c>
      <c r="G141" s="393">
        <v>14450</v>
      </c>
      <c r="H141" s="393">
        <v>12312</v>
      </c>
      <c r="I141" s="388">
        <f>SUM(H141/G141*100)</f>
        <v>85.20415224913495</v>
      </c>
    </row>
    <row r="142" spans="2:9" ht="34.5" customHeight="1">
      <c r="B142" s="102">
        <v>47</v>
      </c>
      <c r="C142" s="95" t="s">
        <v>577</v>
      </c>
      <c r="D142" s="96" t="s">
        <v>578</v>
      </c>
      <c r="E142" s="386">
        <v>5</v>
      </c>
      <c r="F142" s="386">
        <v>1081</v>
      </c>
      <c r="G142" s="393">
        <v>1045</v>
      </c>
      <c r="H142" s="393">
        <v>1037</v>
      </c>
      <c r="I142" s="388">
        <f>SUM(H142/G142*100)</f>
        <v>99.23444976076556</v>
      </c>
    </row>
    <row r="143" spans="2:9" ht="34.5" customHeight="1">
      <c r="B143" s="102">
        <v>48</v>
      </c>
      <c r="C143" s="95" t="s">
        <v>579</v>
      </c>
      <c r="D143" s="96" t="s">
        <v>580</v>
      </c>
      <c r="E143" s="386">
        <v>647</v>
      </c>
      <c r="F143" s="386">
        <v>82</v>
      </c>
      <c r="G143" s="393">
        <v>20</v>
      </c>
      <c r="H143" s="393">
        <v>232</v>
      </c>
      <c r="I143" s="388">
        <f>SUM(H143/G143*100)</f>
        <v>1160</v>
      </c>
    </row>
    <row r="144" spans="2:9" ht="34.5" customHeight="1">
      <c r="B144" s="102" t="s">
        <v>581</v>
      </c>
      <c r="C144" s="95" t="s">
        <v>582</v>
      </c>
      <c r="D144" s="96" t="s">
        <v>583</v>
      </c>
      <c r="E144" s="386"/>
      <c r="F144" s="386"/>
      <c r="G144" s="393"/>
      <c r="H144" s="393"/>
      <c r="I144" s="390"/>
    </row>
    <row r="145" spans="2:9" ht="53.25" customHeight="1">
      <c r="B145" s="102"/>
      <c r="C145" s="95" t="s">
        <v>584</v>
      </c>
      <c r="D145" s="96" t="s">
        <v>585</v>
      </c>
      <c r="E145" s="386"/>
      <c r="F145" s="386"/>
      <c r="G145" s="393"/>
      <c r="H145" s="393"/>
      <c r="I145" s="390"/>
    </row>
    <row r="146" spans="2:9" ht="34.5" customHeight="1">
      <c r="B146" s="102"/>
      <c r="C146" s="95" t="s">
        <v>586</v>
      </c>
      <c r="D146" s="96" t="s">
        <v>587</v>
      </c>
      <c r="E146" s="395">
        <f>SUM(E106+E124+E123+E83-E145)</f>
        <v>179249</v>
      </c>
      <c r="F146" s="395">
        <f>SUM(F106+F124+F123+F83-F145)</f>
        <v>187751</v>
      </c>
      <c r="G146" s="395">
        <f>SUM(G106+G124+G123+G83-G145)</f>
        <v>183184</v>
      </c>
      <c r="H146" s="395">
        <f>SUM(H106+H124+H123+H83-H145)</f>
        <v>177743</v>
      </c>
      <c r="I146" s="388">
        <f>SUM(H146/G146*100)</f>
        <v>97.0297624246659</v>
      </c>
    </row>
    <row r="147" spans="2:9" ht="34.5" customHeight="1" thickBot="1">
      <c r="B147" s="103">
        <v>89</v>
      </c>
      <c r="C147" s="104" t="s">
        <v>588</v>
      </c>
      <c r="D147" s="105" t="s">
        <v>589</v>
      </c>
      <c r="E147" s="386"/>
      <c r="F147" s="386"/>
      <c r="G147" s="393"/>
      <c r="H147" s="393"/>
      <c r="I147" s="386"/>
    </row>
    <row r="149" spans="2:9" ht="18.75">
      <c r="B149" s="2" t="s">
        <v>775</v>
      </c>
      <c r="C149" s="2"/>
      <c r="D149" s="2"/>
      <c r="E149" s="63"/>
      <c r="F149" s="64"/>
      <c r="G149" s="60" t="s">
        <v>665</v>
      </c>
      <c r="H149" s="65"/>
      <c r="I149" s="60"/>
    </row>
    <row r="150" spans="2:9" ht="18.75">
      <c r="B150" s="2"/>
      <c r="C150" s="2"/>
      <c r="D150" s="63" t="s">
        <v>75</v>
      </c>
      <c r="E150" s="2"/>
      <c r="F150" s="2"/>
      <c r="G150" s="2"/>
      <c r="H150" s="2"/>
      <c r="I150" s="2"/>
    </row>
  </sheetData>
  <sheetProtection/>
  <mergeCells count="8">
    <mergeCell ref="B5:I5"/>
    <mergeCell ref="F7:F8"/>
    <mergeCell ref="G7:H7"/>
    <mergeCell ref="I7:I8"/>
    <mergeCell ref="B7:B8"/>
    <mergeCell ref="C7:C8"/>
    <mergeCell ref="E7:E8"/>
    <mergeCell ref="D7:D8"/>
  </mergeCells>
  <printOptions/>
  <pageMargins left="0.75" right="0.75" top="1" bottom="1" header="0.5" footer="0.5"/>
  <pageSetup fitToHeight="0" fitToWidth="1" orientation="portrait" scale="37" r:id="rId1"/>
  <ignoredErrors>
    <ignoredError sqref="D10:D147" numberStoredAsText="1"/>
  </ignoredErrors>
</worksheet>
</file>

<file path=xl/worksheets/sheet3.xml><?xml version="1.0" encoding="utf-8"?>
<worksheet xmlns="http://schemas.openxmlformats.org/spreadsheetml/2006/main" xmlns:r="http://schemas.openxmlformats.org/officeDocument/2006/relationships">
  <sheetPr>
    <tabColor theme="0"/>
  </sheetPr>
  <dimension ref="B1:L63"/>
  <sheetViews>
    <sheetView zoomScale="60" zoomScaleNormal="60" zoomScalePageLayoutView="0" workbookViewId="0" topLeftCell="B1">
      <selection activeCell="N7" sqref="N7"/>
    </sheetView>
  </sheetViews>
  <sheetFormatPr defaultColWidth="9.140625" defaultRowHeight="12.75"/>
  <cols>
    <col min="1" max="1" width="9.140625" style="21" customWidth="1"/>
    <col min="2" max="2" width="13.00390625" style="21" customWidth="1"/>
    <col min="3" max="3" width="78.140625" style="21" customWidth="1"/>
    <col min="4" max="4" width="7.00390625" style="21" bestFit="1" customWidth="1"/>
    <col min="5" max="5" width="23.421875" style="21" customWidth="1"/>
    <col min="6" max="6" width="25.00390625" style="21" customWidth="1"/>
    <col min="7" max="7" width="25.28125" style="21" customWidth="1"/>
    <col min="8" max="8" width="25.57421875" style="21" customWidth="1"/>
    <col min="9" max="9" width="26.421875" style="21" customWidth="1"/>
    <col min="10" max="16384" width="9.140625" style="21" customWidth="1"/>
  </cols>
  <sheetData>
    <row r="1" ht="15.75">
      <c r="I1" s="16" t="s">
        <v>646</v>
      </c>
    </row>
    <row r="2" spans="2:4" ht="15.75">
      <c r="B2" s="1" t="s">
        <v>772</v>
      </c>
      <c r="C2" s="136"/>
      <c r="D2" s="136"/>
    </row>
    <row r="3" spans="2:4" ht="15.75">
      <c r="B3" s="1" t="s">
        <v>773</v>
      </c>
      <c r="C3" s="136"/>
      <c r="D3" s="136"/>
    </row>
    <row r="4" ht="24.75" customHeight="1">
      <c r="I4" s="16"/>
    </row>
    <row r="5" spans="2:9" s="12" customFormat="1" ht="24.75" customHeight="1">
      <c r="B5" s="520" t="s">
        <v>101</v>
      </c>
      <c r="C5" s="520"/>
      <c r="D5" s="520"/>
      <c r="E5" s="520"/>
      <c r="F5" s="520"/>
      <c r="G5" s="520"/>
      <c r="H5" s="520"/>
      <c r="I5" s="520"/>
    </row>
    <row r="6" spans="2:9" s="12" customFormat="1" ht="24.75" customHeight="1">
      <c r="B6" s="521" t="s">
        <v>898</v>
      </c>
      <c r="C6" s="521"/>
      <c r="D6" s="521"/>
      <c r="E6" s="521"/>
      <c r="F6" s="521"/>
      <c r="G6" s="521"/>
      <c r="H6" s="521"/>
      <c r="I6" s="521"/>
    </row>
    <row r="7" ht="18.75" customHeight="1" thickBot="1">
      <c r="I7" s="154" t="s">
        <v>758</v>
      </c>
    </row>
    <row r="8" spans="2:9" ht="30.75" customHeight="1">
      <c r="B8" s="522"/>
      <c r="C8" s="524" t="s">
        <v>0</v>
      </c>
      <c r="D8" s="516" t="s">
        <v>135</v>
      </c>
      <c r="E8" s="510" t="s">
        <v>762</v>
      </c>
      <c r="F8" s="510" t="s">
        <v>763</v>
      </c>
      <c r="G8" s="512" t="s">
        <v>777</v>
      </c>
      <c r="H8" s="513"/>
      <c r="I8" s="514" t="s">
        <v>778</v>
      </c>
    </row>
    <row r="9" spans="2:9" ht="39.75" customHeight="1" thickBot="1">
      <c r="B9" s="523"/>
      <c r="C9" s="525"/>
      <c r="D9" s="517"/>
      <c r="E9" s="511"/>
      <c r="F9" s="511"/>
      <c r="G9" s="357" t="s">
        <v>1</v>
      </c>
      <c r="H9" s="357" t="s">
        <v>67</v>
      </c>
      <c r="I9" s="515"/>
    </row>
    <row r="10" spans="2:9" ht="31.5" customHeight="1">
      <c r="B10" s="155">
        <v>1</v>
      </c>
      <c r="C10" s="156" t="s">
        <v>103</v>
      </c>
      <c r="D10" s="157"/>
      <c r="E10" s="262"/>
      <c r="F10" s="262"/>
      <c r="G10" s="262"/>
      <c r="H10" s="262"/>
      <c r="I10" s="259"/>
    </row>
    <row r="11" spans="2:9" ht="31.5" customHeight="1">
      <c r="B11" s="143">
        <v>2</v>
      </c>
      <c r="C11" s="137" t="s">
        <v>590</v>
      </c>
      <c r="D11" s="138">
        <v>3001</v>
      </c>
      <c r="E11" s="387">
        <f>SUM(E12:E14)</f>
        <v>264153</v>
      </c>
      <c r="F11" s="387">
        <f>SUM(F12:F14)</f>
        <v>258928</v>
      </c>
      <c r="G11" s="387">
        <f>SUM(G12:G14)</f>
        <v>66041</v>
      </c>
      <c r="H11" s="387">
        <f>SUM(H12:H14)</f>
        <v>60187</v>
      </c>
      <c r="I11" s="422">
        <f>SUM(H11/G11*100)</f>
        <v>91.13580957284111</v>
      </c>
    </row>
    <row r="12" spans="2:9" ht="31.5" customHeight="1">
      <c r="B12" s="143">
        <v>3</v>
      </c>
      <c r="C12" s="139" t="s">
        <v>104</v>
      </c>
      <c r="D12" s="138">
        <v>3002</v>
      </c>
      <c r="E12" s="423">
        <v>262952</v>
      </c>
      <c r="F12" s="423">
        <v>258088</v>
      </c>
      <c r="G12" s="423">
        <v>65831</v>
      </c>
      <c r="H12" s="423">
        <v>60015</v>
      </c>
      <c r="I12" s="424">
        <f aca="true" t="shared" si="0" ref="I12:I17">SUM(H12/G12*100)</f>
        <v>91.16525649010345</v>
      </c>
    </row>
    <row r="13" spans="2:9" ht="31.5" customHeight="1">
      <c r="B13" s="143">
        <v>4</v>
      </c>
      <c r="C13" s="139" t="s">
        <v>105</v>
      </c>
      <c r="D13" s="138">
        <v>3003</v>
      </c>
      <c r="E13" s="425">
        <v>1201</v>
      </c>
      <c r="F13" s="425">
        <v>840</v>
      </c>
      <c r="G13" s="425">
        <v>210</v>
      </c>
      <c r="H13" s="425">
        <v>172</v>
      </c>
      <c r="I13" s="424">
        <f t="shared" si="0"/>
        <v>81.9047619047619</v>
      </c>
    </row>
    <row r="14" spans="2:9" ht="31.5" customHeight="1">
      <c r="B14" s="143">
        <v>5</v>
      </c>
      <c r="C14" s="139" t="s">
        <v>106</v>
      </c>
      <c r="D14" s="138">
        <v>3004</v>
      </c>
      <c r="E14" s="426"/>
      <c r="F14" s="426"/>
      <c r="G14" s="426"/>
      <c r="H14" s="426"/>
      <c r="I14" s="424"/>
    </row>
    <row r="15" spans="2:9" ht="31.5" customHeight="1">
      <c r="B15" s="143">
        <v>6</v>
      </c>
      <c r="C15" s="137" t="s">
        <v>591</v>
      </c>
      <c r="D15" s="138">
        <v>3005</v>
      </c>
      <c r="E15" s="387">
        <f>SUM(E16:E20)</f>
        <v>247914</v>
      </c>
      <c r="F15" s="387">
        <f>SUM(F16:F20)</f>
        <v>239906</v>
      </c>
      <c r="G15" s="387">
        <f>SUM(G16:G20)</f>
        <v>59757</v>
      </c>
      <c r="H15" s="387">
        <f>SUM(H16:H20)</f>
        <v>65770</v>
      </c>
      <c r="I15" s="422">
        <f t="shared" si="0"/>
        <v>110.06241946550195</v>
      </c>
    </row>
    <row r="16" spans="2:9" ht="31.5" customHeight="1">
      <c r="B16" s="143">
        <v>7</v>
      </c>
      <c r="C16" s="139" t="s">
        <v>107</v>
      </c>
      <c r="D16" s="138">
        <v>3006</v>
      </c>
      <c r="E16" s="426">
        <v>86210</v>
      </c>
      <c r="F16" s="426">
        <v>80303</v>
      </c>
      <c r="G16" s="426">
        <v>11546</v>
      </c>
      <c r="H16" s="426">
        <v>24311</v>
      </c>
      <c r="I16" s="424">
        <f t="shared" si="0"/>
        <v>210.5577689243028</v>
      </c>
    </row>
    <row r="17" spans="2:9" ht="31.5" customHeight="1">
      <c r="B17" s="143">
        <v>8</v>
      </c>
      <c r="C17" s="139" t="s">
        <v>592</v>
      </c>
      <c r="D17" s="138">
        <v>3007</v>
      </c>
      <c r="E17" s="426">
        <v>160038</v>
      </c>
      <c r="F17" s="426">
        <v>159553</v>
      </c>
      <c r="G17" s="426">
        <v>48201</v>
      </c>
      <c r="H17" s="426">
        <v>41064</v>
      </c>
      <c r="I17" s="424">
        <f t="shared" si="0"/>
        <v>85.19325325200722</v>
      </c>
    </row>
    <row r="18" spans="2:9" ht="31.5" customHeight="1">
      <c r="B18" s="143">
        <v>9</v>
      </c>
      <c r="C18" s="139" t="s">
        <v>108</v>
      </c>
      <c r="D18" s="138">
        <v>3008</v>
      </c>
      <c r="E18" s="426">
        <v>23</v>
      </c>
      <c r="F18" s="426">
        <v>50</v>
      </c>
      <c r="G18" s="426">
        <v>10</v>
      </c>
      <c r="H18" s="426"/>
      <c r="I18" s="424"/>
    </row>
    <row r="19" spans="2:9" ht="31.5" customHeight="1">
      <c r="B19" s="143">
        <v>10</v>
      </c>
      <c r="C19" s="139" t="s">
        <v>109</v>
      </c>
      <c r="D19" s="138">
        <v>3009</v>
      </c>
      <c r="E19" s="426">
        <v>730</v>
      </c>
      <c r="F19" s="426"/>
      <c r="G19" s="426"/>
      <c r="H19" s="426">
        <v>199</v>
      </c>
      <c r="I19" s="424"/>
    </row>
    <row r="20" spans="2:9" ht="31.5" customHeight="1">
      <c r="B20" s="143">
        <v>11</v>
      </c>
      <c r="C20" s="139" t="s">
        <v>593</v>
      </c>
      <c r="D20" s="138">
        <v>3010</v>
      </c>
      <c r="E20" s="426">
        <v>913</v>
      </c>
      <c r="F20" s="426"/>
      <c r="G20" s="426"/>
      <c r="H20" s="426">
        <v>196</v>
      </c>
      <c r="I20" s="424"/>
    </row>
    <row r="21" spans="2:9" ht="31.5" customHeight="1">
      <c r="B21" s="143">
        <v>12</v>
      </c>
      <c r="C21" s="137" t="s">
        <v>594</v>
      </c>
      <c r="D21" s="138">
        <v>3011</v>
      </c>
      <c r="E21" s="387">
        <f>SUM(E11-E15)</f>
        <v>16239</v>
      </c>
      <c r="F21" s="387">
        <f>SUM(F11-F15)</f>
        <v>19022</v>
      </c>
      <c r="G21" s="387">
        <f>SUM(G11-G15)</f>
        <v>6284</v>
      </c>
      <c r="H21" s="387"/>
      <c r="I21" s="422"/>
    </row>
    <row r="22" spans="2:9" ht="31.5" customHeight="1">
      <c r="B22" s="143">
        <v>13</v>
      </c>
      <c r="C22" s="137" t="s">
        <v>595</v>
      </c>
      <c r="D22" s="138">
        <v>3012</v>
      </c>
      <c r="E22" s="427"/>
      <c r="F22" s="427"/>
      <c r="G22" s="427"/>
      <c r="H22" s="427">
        <f>SUM(H15-H11)</f>
        <v>5583</v>
      </c>
      <c r="I22" s="422"/>
    </row>
    <row r="23" spans="2:9" ht="31.5" customHeight="1">
      <c r="B23" s="143">
        <v>14</v>
      </c>
      <c r="C23" s="137" t="s">
        <v>110</v>
      </c>
      <c r="D23" s="138"/>
      <c r="E23" s="426"/>
      <c r="F23" s="426"/>
      <c r="G23" s="426"/>
      <c r="H23" s="426"/>
      <c r="I23" s="422"/>
    </row>
    <row r="24" spans="2:9" ht="31.5" customHeight="1">
      <c r="B24" s="143">
        <v>15</v>
      </c>
      <c r="C24" s="137" t="s">
        <v>596</v>
      </c>
      <c r="D24" s="138">
        <v>3013</v>
      </c>
      <c r="E24" s="387">
        <f>SUM(E25:E29)</f>
        <v>0</v>
      </c>
      <c r="F24" s="387">
        <f>SUM(F25:F29)</f>
        <v>0</v>
      </c>
      <c r="G24" s="387">
        <f>SUM(G25:G29)</f>
        <v>0</v>
      </c>
      <c r="H24" s="387">
        <f>SUM(H25:H29)</f>
        <v>0</v>
      </c>
      <c r="I24" s="422"/>
    </row>
    <row r="25" spans="2:9" ht="31.5" customHeight="1">
      <c r="B25" s="143">
        <v>16</v>
      </c>
      <c r="C25" s="139" t="s">
        <v>111</v>
      </c>
      <c r="D25" s="138">
        <v>3014</v>
      </c>
      <c r="E25" s="425"/>
      <c r="F25" s="425"/>
      <c r="G25" s="425"/>
      <c r="H25" s="425"/>
      <c r="I25" s="424"/>
    </row>
    <row r="26" spans="2:9" ht="31.5" customHeight="1">
      <c r="B26" s="143">
        <v>17</v>
      </c>
      <c r="C26" s="139" t="s">
        <v>597</v>
      </c>
      <c r="D26" s="138">
        <v>3015</v>
      </c>
      <c r="E26" s="426"/>
      <c r="F26" s="426"/>
      <c r="G26" s="426"/>
      <c r="H26" s="426"/>
      <c r="I26" s="424"/>
    </row>
    <row r="27" spans="2:9" ht="31.5" customHeight="1">
      <c r="B27" s="143">
        <v>18</v>
      </c>
      <c r="C27" s="139" t="s">
        <v>112</v>
      </c>
      <c r="D27" s="138">
        <v>3016</v>
      </c>
      <c r="E27" s="426"/>
      <c r="F27" s="426"/>
      <c r="G27" s="426"/>
      <c r="H27" s="426"/>
      <c r="I27" s="424"/>
    </row>
    <row r="28" spans="2:9" ht="31.5" customHeight="1">
      <c r="B28" s="143">
        <v>19</v>
      </c>
      <c r="C28" s="139" t="s">
        <v>113</v>
      </c>
      <c r="D28" s="138">
        <v>3017</v>
      </c>
      <c r="E28" s="426"/>
      <c r="F28" s="426"/>
      <c r="G28" s="426"/>
      <c r="H28" s="426"/>
      <c r="I28" s="424"/>
    </row>
    <row r="29" spans="2:9" ht="31.5" customHeight="1">
      <c r="B29" s="143">
        <v>20</v>
      </c>
      <c r="C29" s="139" t="s">
        <v>114</v>
      </c>
      <c r="D29" s="138">
        <v>3018</v>
      </c>
      <c r="E29" s="426"/>
      <c r="F29" s="426"/>
      <c r="G29" s="426"/>
      <c r="H29" s="426"/>
      <c r="I29" s="424"/>
    </row>
    <row r="30" spans="2:9" ht="31.5" customHeight="1">
      <c r="B30" s="143">
        <v>21</v>
      </c>
      <c r="C30" s="137" t="s">
        <v>598</v>
      </c>
      <c r="D30" s="138">
        <v>3019</v>
      </c>
      <c r="E30" s="387">
        <f>SUM(E31:E33)</f>
        <v>5550</v>
      </c>
      <c r="F30" s="387">
        <f>SUM(F31:F33)</f>
        <v>24860</v>
      </c>
      <c r="G30" s="387">
        <f>SUM(G31:G33)</f>
        <v>8088</v>
      </c>
      <c r="H30" s="387">
        <f>SUM(H31:H33)</f>
        <v>3486</v>
      </c>
      <c r="I30" s="422">
        <f>SUM(H30/G30*100)</f>
        <v>43.10089020771513</v>
      </c>
    </row>
    <row r="31" spans="2:9" ht="31.5" customHeight="1">
      <c r="B31" s="143">
        <v>22</v>
      </c>
      <c r="C31" s="139" t="s">
        <v>115</v>
      </c>
      <c r="D31" s="138">
        <v>3020</v>
      </c>
      <c r="E31" s="426"/>
      <c r="F31" s="426"/>
      <c r="G31" s="426"/>
      <c r="H31" s="426"/>
      <c r="I31" s="422"/>
    </row>
    <row r="32" spans="2:9" ht="31.5" customHeight="1">
      <c r="B32" s="143">
        <v>23</v>
      </c>
      <c r="C32" s="139" t="s">
        <v>599</v>
      </c>
      <c r="D32" s="138">
        <v>3021</v>
      </c>
      <c r="E32" s="426">
        <v>5550</v>
      </c>
      <c r="F32" s="426">
        <v>24860</v>
      </c>
      <c r="G32" s="426">
        <v>8088</v>
      </c>
      <c r="H32" s="426">
        <v>3486</v>
      </c>
      <c r="I32" s="424">
        <f>SUM(H32/G32*100)</f>
        <v>43.10089020771513</v>
      </c>
    </row>
    <row r="33" spans="2:9" ht="31.5" customHeight="1">
      <c r="B33" s="143">
        <v>24</v>
      </c>
      <c r="C33" s="139" t="s">
        <v>116</v>
      </c>
      <c r="D33" s="138">
        <v>3022</v>
      </c>
      <c r="E33" s="426"/>
      <c r="F33" s="426"/>
      <c r="G33" s="426"/>
      <c r="H33" s="426"/>
      <c r="I33" s="422"/>
    </row>
    <row r="34" spans="2:9" ht="31.5" customHeight="1">
      <c r="B34" s="143">
        <v>25</v>
      </c>
      <c r="C34" s="137" t="s">
        <v>600</v>
      </c>
      <c r="D34" s="138">
        <v>3023</v>
      </c>
      <c r="E34" s="387"/>
      <c r="F34" s="387"/>
      <c r="G34" s="387"/>
      <c r="H34" s="387"/>
      <c r="I34" s="422"/>
    </row>
    <row r="35" spans="2:9" ht="31.5" customHeight="1">
      <c r="B35" s="143">
        <v>26</v>
      </c>
      <c r="C35" s="137" t="s">
        <v>601</v>
      </c>
      <c r="D35" s="138">
        <v>3024</v>
      </c>
      <c r="E35" s="427">
        <f>SUM(E30-E24)</f>
        <v>5550</v>
      </c>
      <c r="F35" s="427">
        <f>SUM(F30-F24)</f>
        <v>24860</v>
      </c>
      <c r="G35" s="427">
        <f>SUM(G30-G24)</f>
        <v>8088</v>
      </c>
      <c r="H35" s="427">
        <f>SUM(H30-H24)</f>
        <v>3486</v>
      </c>
      <c r="I35" s="422">
        <f>SUM(H35/G35*100)</f>
        <v>43.10089020771513</v>
      </c>
    </row>
    <row r="36" spans="2:9" ht="31.5" customHeight="1">
      <c r="B36" s="143">
        <v>27</v>
      </c>
      <c r="C36" s="137" t="s">
        <v>117</v>
      </c>
      <c r="D36" s="138"/>
      <c r="E36" s="426"/>
      <c r="F36" s="426"/>
      <c r="G36" s="426"/>
      <c r="H36" s="426"/>
      <c r="I36" s="422"/>
    </row>
    <row r="37" spans="2:9" ht="31.5" customHeight="1">
      <c r="B37" s="143">
        <v>28</v>
      </c>
      <c r="C37" s="137" t="s">
        <v>602</v>
      </c>
      <c r="D37" s="138">
        <v>3025</v>
      </c>
      <c r="E37" s="387">
        <f>SUM(E38:E42)</f>
        <v>0</v>
      </c>
      <c r="F37" s="387">
        <f>SUM(F38:F42)</f>
        <v>0</v>
      </c>
      <c r="G37" s="387">
        <f>SUM(G38:G42)</f>
        <v>0</v>
      </c>
      <c r="H37" s="387">
        <f>SUM(H38:H42)</f>
        <v>0</v>
      </c>
      <c r="I37" s="422"/>
    </row>
    <row r="38" spans="2:9" ht="31.5" customHeight="1">
      <c r="B38" s="143">
        <v>29</v>
      </c>
      <c r="C38" s="139" t="s">
        <v>118</v>
      </c>
      <c r="D38" s="138">
        <v>3026</v>
      </c>
      <c r="E38" s="425"/>
      <c r="F38" s="425"/>
      <c r="G38" s="425"/>
      <c r="H38" s="425"/>
      <c r="I38" s="422"/>
    </row>
    <row r="39" spans="2:9" ht="31.5" customHeight="1">
      <c r="B39" s="143">
        <v>30</v>
      </c>
      <c r="C39" s="139" t="s">
        <v>603</v>
      </c>
      <c r="D39" s="138">
        <v>3027</v>
      </c>
      <c r="E39" s="426"/>
      <c r="F39" s="426"/>
      <c r="G39" s="426"/>
      <c r="H39" s="426"/>
      <c r="I39" s="422"/>
    </row>
    <row r="40" spans="2:9" ht="31.5" customHeight="1">
      <c r="B40" s="143">
        <v>31</v>
      </c>
      <c r="C40" s="139" t="s">
        <v>604</v>
      </c>
      <c r="D40" s="138">
        <v>3028</v>
      </c>
      <c r="E40" s="426"/>
      <c r="F40" s="426"/>
      <c r="G40" s="426"/>
      <c r="H40" s="426"/>
      <c r="I40" s="422"/>
    </row>
    <row r="41" spans="2:9" ht="31.5" customHeight="1">
      <c r="B41" s="143">
        <v>32</v>
      </c>
      <c r="C41" s="139" t="s">
        <v>605</v>
      </c>
      <c r="D41" s="138">
        <v>3029</v>
      </c>
      <c r="E41" s="426"/>
      <c r="F41" s="426"/>
      <c r="G41" s="426"/>
      <c r="H41" s="426"/>
      <c r="I41" s="422"/>
    </row>
    <row r="42" spans="2:9" ht="31.5" customHeight="1">
      <c r="B42" s="143">
        <v>33</v>
      </c>
      <c r="C42" s="139" t="s">
        <v>606</v>
      </c>
      <c r="D42" s="138">
        <v>3030</v>
      </c>
      <c r="E42" s="426"/>
      <c r="F42" s="426"/>
      <c r="G42" s="426"/>
      <c r="H42" s="426"/>
      <c r="I42" s="422"/>
    </row>
    <row r="43" spans="2:9" ht="31.5" customHeight="1">
      <c r="B43" s="143">
        <v>34</v>
      </c>
      <c r="C43" s="137" t="s">
        <v>607</v>
      </c>
      <c r="D43" s="138">
        <v>3031</v>
      </c>
      <c r="E43" s="387">
        <f>SUM(E44:E49)</f>
        <v>0</v>
      </c>
      <c r="F43" s="387">
        <f>SUM(F44:F49)</f>
        <v>0</v>
      </c>
      <c r="G43" s="387">
        <f>SUM(G44:G49)</f>
        <v>0</v>
      </c>
      <c r="H43" s="387">
        <f>SUM(H44:H49)</f>
        <v>0</v>
      </c>
      <c r="I43" s="422"/>
    </row>
    <row r="44" spans="2:9" ht="31.5" customHeight="1">
      <c r="B44" s="143">
        <v>35</v>
      </c>
      <c r="C44" s="139" t="s">
        <v>119</v>
      </c>
      <c r="D44" s="138">
        <v>3032</v>
      </c>
      <c r="E44" s="426"/>
      <c r="F44" s="426"/>
      <c r="G44" s="426"/>
      <c r="H44" s="426"/>
      <c r="I44" s="422"/>
    </row>
    <row r="45" spans="2:9" ht="31.5" customHeight="1">
      <c r="B45" s="143">
        <v>36</v>
      </c>
      <c r="C45" s="139" t="s">
        <v>608</v>
      </c>
      <c r="D45" s="138">
        <v>3033</v>
      </c>
      <c r="E45" s="426"/>
      <c r="F45" s="426"/>
      <c r="G45" s="426"/>
      <c r="H45" s="426"/>
      <c r="I45" s="422"/>
    </row>
    <row r="46" spans="2:9" ht="31.5" customHeight="1">
      <c r="B46" s="143">
        <v>37</v>
      </c>
      <c r="C46" s="139" t="s">
        <v>609</v>
      </c>
      <c r="D46" s="138">
        <v>3034</v>
      </c>
      <c r="E46" s="426"/>
      <c r="F46" s="426"/>
      <c r="G46" s="426"/>
      <c r="H46" s="426"/>
      <c r="I46" s="422"/>
    </row>
    <row r="47" spans="2:9" ht="31.5" customHeight="1">
      <c r="B47" s="143">
        <v>38</v>
      </c>
      <c r="C47" s="139" t="s">
        <v>610</v>
      </c>
      <c r="D47" s="138">
        <v>3035</v>
      </c>
      <c r="E47" s="426"/>
      <c r="F47" s="426"/>
      <c r="G47" s="426"/>
      <c r="H47" s="426"/>
      <c r="I47" s="422"/>
    </row>
    <row r="48" spans="2:9" ht="31.5" customHeight="1">
      <c r="B48" s="143">
        <v>39</v>
      </c>
      <c r="C48" s="139" t="s">
        <v>611</v>
      </c>
      <c r="D48" s="138">
        <v>3036</v>
      </c>
      <c r="E48" s="426"/>
      <c r="F48" s="426"/>
      <c r="G48" s="426"/>
      <c r="H48" s="426"/>
      <c r="I48" s="422"/>
    </row>
    <row r="49" spans="2:9" ht="31.5" customHeight="1">
      <c r="B49" s="143">
        <v>40</v>
      </c>
      <c r="C49" s="139" t="s">
        <v>612</v>
      </c>
      <c r="D49" s="138">
        <v>3037</v>
      </c>
      <c r="E49" s="426"/>
      <c r="F49" s="426"/>
      <c r="G49" s="426"/>
      <c r="H49" s="426"/>
      <c r="I49" s="422"/>
    </row>
    <row r="50" spans="2:9" ht="31.5" customHeight="1">
      <c r="B50" s="143">
        <v>41</v>
      </c>
      <c r="C50" s="137" t="s">
        <v>613</v>
      </c>
      <c r="D50" s="138">
        <v>3038</v>
      </c>
      <c r="E50" s="387">
        <f>SUM(E37-E43)</f>
        <v>0</v>
      </c>
      <c r="F50" s="387">
        <f>SUM(F37-F43)</f>
        <v>0</v>
      </c>
      <c r="G50" s="387">
        <f>SUM(G37-G43)</f>
        <v>0</v>
      </c>
      <c r="H50" s="387">
        <f>SUM(H37-H43)</f>
        <v>0</v>
      </c>
      <c r="I50" s="422"/>
    </row>
    <row r="51" spans="2:9" ht="31.5" customHeight="1">
      <c r="B51" s="143">
        <v>42</v>
      </c>
      <c r="C51" s="137" t="s">
        <v>614</v>
      </c>
      <c r="D51" s="138">
        <v>3039</v>
      </c>
      <c r="E51" s="387">
        <f>SUM(E43-E37)</f>
        <v>0</v>
      </c>
      <c r="F51" s="387">
        <f>SUM(F43-F37)</f>
        <v>0</v>
      </c>
      <c r="G51" s="387">
        <f>SUM(G43-G37)</f>
        <v>0</v>
      </c>
      <c r="H51" s="387">
        <f>SUM(H43-H37)</f>
        <v>0</v>
      </c>
      <c r="I51" s="422"/>
    </row>
    <row r="52" spans="2:9" ht="31.5" customHeight="1">
      <c r="B52" s="143">
        <v>43</v>
      </c>
      <c r="C52" s="137" t="s">
        <v>655</v>
      </c>
      <c r="D52" s="138">
        <v>3040</v>
      </c>
      <c r="E52" s="387">
        <f>SUM(E11+E24+E37)</f>
        <v>264153</v>
      </c>
      <c r="F52" s="387">
        <f>SUM(F11+F24+F37)</f>
        <v>258928</v>
      </c>
      <c r="G52" s="387">
        <f>SUM(G11+G24+G37)</f>
        <v>66041</v>
      </c>
      <c r="H52" s="387">
        <f>SUM(H11+H24+H37)</f>
        <v>60187</v>
      </c>
      <c r="I52" s="422">
        <f>SUM(H52/G52*100)</f>
        <v>91.13580957284111</v>
      </c>
    </row>
    <row r="53" spans="2:9" ht="31.5" customHeight="1">
      <c r="B53" s="143">
        <v>44</v>
      </c>
      <c r="C53" s="137" t="s">
        <v>656</v>
      </c>
      <c r="D53" s="138">
        <v>3041</v>
      </c>
      <c r="E53" s="387">
        <f>SUM(E15+E30+E43)</f>
        <v>253464</v>
      </c>
      <c r="F53" s="387">
        <f>SUM(F15+F30+F43)</f>
        <v>264766</v>
      </c>
      <c r="G53" s="387">
        <f>SUM(G15+G30+G43)</f>
        <v>67845</v>
      </c>
      <c r="H53" s="387">
        <f>SUM(H15+H30+H43)</f>
        <v>69256</v>
      </c>
      <c r="I53" s="422">
        <f>SUM(H53/G53*100)</f>
        <v>102.07974058515734</v>
      </c>
    </row>
    <row r="54" spans="2:9" ht="31.5" customHeight="1">
      <c r="B54" s="143">
        <v>45</v>
      </c>
      <c r="C54" s="137" t="s">
        <v>657</v>
      </c>
      <c r="D54" s="138">
        <v>3042</v>
      </c>
      <c r="E54" s="387">
        <f>SUM(E52-E53)</f>
        <v>10689</v>
      </c>
      <c r="F54" s="387"/>
      <c r="G54" s="387"/>
      <c r="H54" s="387"/>
      <c r="I54" s="422"/>
    </row>
    <row r="55" spans="2:9" ht="31.5" customHeight="1">
      <c r="B55" s="228">
        <v>46</v>
      </c>
      <c r="C55" s="137" t="s">
        <v>658</v>
      </c>
      <c r="D55" s="138">
        <v>3043</v>
      </c>
      <c r="E55" s="387"/>
      <c r="F55" s="387">
        <f>SUM(F53-F52)</f>
        <v>5838</v>
      </c>
      <c r="G55" s="387">
        <f>SUM(G53-G52)</f>
        <v>1804</v>
      </c>
      <c r="H55" s="387">
        <f>SUM(H53-H52)</f>
        <v>9069</v>
      </c>
      <c r="I55" s="422">
        <f>SUM(H55/G55*100)</f>
        <v>502.71618625277165</v>
      </c>
    </row>
    <row r="56" spans="2:9" ht="31.5" customHeight="1">
      <c r="B56" s="155">
        <v>47</v>
      </c>
      <c r="C56" s="137" t="s">
        <v>681</v>
      </c>
      <c r="D56" s="138">
        <v>3044</v>
      </c>
      <c r="E56" s="426">
        <v>7442</v>
      </c>
      <c r="F56" s="426">
        <v>8386</v>
      </c>
      <c r="G56" s="426">
        <v>8386</v>
      </c>
      <c r="H56" s="426">
        <v>18131</v>
      </c>
      <c r="I56" s="422">
        <f>SUM(H56/G56*100)</f>
        <v>216.20558072978775</v>
      </c>
    </row>
    <row r="57" spans="2:9" ht="31.5" customHeight="1">
      <c r="B57" s="143">
        <v>48</v>
      </c>
      <c r="C57" s="137" t="s">
        <v>682</v>
      </c>
      <c r="D57" s="138">
        <v>3045</v>
      </c>
      <c r="E57" s="426"/>
      <c r="F57" s="426"/>
      <c r="G57" s="426"/>
      <c r="H57" s="426"/>
      <c r="I57" s="422"/>
    </row>
    <row r="58" spans="2:9" ht="31.5" customHeight="1">
      <c r="B58" s="143">
        <v>49</v>
      </c>
      <c r="C58" s="137" t="s">
        <v>194</v>
      </c>
      <c r="D58" s="138">
        <v>3046</v>
      </c>
      <c r="E58" s="426"/>
      <c r="F58" s="426"/>
      <c r="G58" s="426"/>
      <c r="H58" s="426"/>
      <c r="I58" s="422"/>
    </row>
    <row r="59" spans="2:9" ht="31.5" customHeight="1" thickBot="1">
      <c r="B59" s="144">
        <v>50</v>
      </c>
      <c r="C59" s="140" t="s">
        <v>659</v>
      </c>
      <c r="D59" s="141">
        <v>3047</v>
      </c>
      <c r="E59" s="428">
        <f>SUM(E54-E55+E56+E57-E58)</f>
        <v>18131</v>
      </c>
      <c r="F59" s="428">
        <f>SUM(F54-F55+F56+F57-F58)</f>
        <v>2548</v>
      </c>
      <c r="G59" s="428">
        <f>SUM(G54-G55+G56+G57-G58)</f>
        <v>6582</v>
      </c>
      <c r="H59" s="428">
        <f>SUM(H54-H55+H56+H57-H58)</f>
        <v>9062</v>
      </c>
      <c r="I59" s="429">
        <f>SUM(H59/G59*100)</f>
        <v>137.67851716803403</v>
      </c>
    </row>
    <row r="62" spans="2:12" ht="15.75">
      <c r="B62" s="518" t="s">
        <v>775</v>
      </c>
      <c r="C62" s="518"/>
      <c r="G62" s="519" t="s">
        <v>660</v>
      </c>
      <c r="H62" s="519"/>
      <c r="I62" s="519"/>
      <c r="J62" s="519"/>
      <c r="K62" s="519"/>
      <c r="L62" s="519"/>
    </row>
    <row r="63" ht="15.75">
      <c r="E63" s="112" t="s">
        <v>626</v>
      </c>
    </row>
  </sheetData>
  <sheetProtection/>
  <mergeCells count="12">
    <mergeCell ref="B5:I5"/>
    <mergeCell ref="B6:I6"/>
    <mergeCell ref="B8:B9"/>
    <mergeCell ref="C8:C9"/>
    <mergeCell ref="E8:E9"/>
    <mergeCell ref="F8:F9"/>
    <mergeCell ref="G8:H8"/>
    <mergeCell ref="I8:I9"/>
    <mergeCell ref="D8:D9"/>
    <mergeCell ref="B62:C62"/>
    <mergeCell ref="J62:L62"/>
    <mergeCell ref="G62:I62"/>
  </mergeCells>
  <printOptions/>
  <pageMargins left="0.75" right="0.75" top="0.75" bottom="1" header="0.5" footer="0.5"/>
  <pageSetup orientation="portrait" scale="35"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B1:X100"/>
  <sheetViews>
    <sheetView zoomScale="75" zoomScaleNormal="75" zoomScalePageLayoutView="0" workbookViewId="0" topLeftCell="A4">
      <selection activeCell="C19" sqref="C19"/>
    </sheetView>
  </sheetViews>
  <sheetFormatPr defaultColWidth="9.140625" defaultRowHeight="12.75"/>
  <cols>
    <col min="1" max="1" width="9.140625" style="2" customWidth="1"/>
    <col min="2" max="2" width="6.140625" style="2" customWidth="1"/>
    <col min="3" max="3" width="81.28125" style="2" customWidth="1"/>
    <col min="4" max="4" width="20.7109375" style="47" customWidth="1"/>
    <col min="5" max="7" width="20.7109375" style="2" customWidth="1"/>
    <col min="8" max="8" width="21.281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6" t="s">
        <v>645</v>
      </c>
    </row>
    <row r="2" spans="2:4" ht="15.75">
      <c r="B2" s="1" t="s">
        <v>772</v>
      </c>
      <c r="D2" s="48"/>
    </row>
    <row r="3" spans="2:4" ht="15.75">
      <c r="B3" s="1" t="s">
        <v>773</v>
      </c>
      <c r="D3" s="48"/>
    </row>
    <row r="5" spans="2:9" ht="20.25">
      <c r="B5" s="526" t="s">
        <v>58</v>
      </c>
      <c r="C5" s="526"/>
      <c r="D5" s="526"/>
      <c r="E5" s="526"/>
      <c r="F5" s="526"/>
      <c r="G5" s="526"/>
      <c r="H5" s="526"/>
      <c r="I5" s="1"/>
    </row>
    <row r="6" spans="3:9" ht="19.5" thickBot="1">
      <c r="C6" s="1"/>
      <c r="D6" s="49"/>
      <c r="E6" s="1"/>
      <c r="F6" s="1"/>
      <c r="G6" s="1"/>
      <c r="H6" s="147" t="s">
        <v>4</v>
      </c>
      <c r="I6" s="1"/>
    </row>
    <row r="7" spans="2:24" ht="25.5" customHeight="1">
      <c r="B7" s="527" t="s">
        <v>10</v>
      </c>
      <c r="C7" s="529" t="s">
        <v>26</v>
      </c>
      <c r="D7" s="533" t="s">
        <v>762</v>
      </c>
      <c r="E7" s="535" t="s">
        <v>763</v>
      </c>
      <c r="F7" s="537" t="s">
        <v>764</v>
      </c>
      <c r="G7" s="537"/>
      <c r="H7" s="531" t="s">
        <v>778</v>
      </c>
      <c r="I7" s="538"/>
      <c r="J7" s="539"/>
      <c r="K7" s="538"/>
      <c r="L7" s="539"/>
      <c r="M7" s="538"/>
      <c r="N7" s="539"/>
      <c r="O7" s="538"/>
      <c r="P7" s="539"/>
      <c r="Q7" s="538"/>
      <c r="R7" s="539"/>
      <c r="S7" s="539"/>
      <c r="T7" s="539"/>
      <c r="U7" s="4"/>
      <c r="V7" s="4"/>
      <c r="W7" s="4"/>
      <c r="X7" s="4"/>
    </row>
    <row r="8" spans="2:24" ht="36.75" customHeight="1" thickBot="1">
      <c r="B8" s="528"/>
      <c r="C8" s="530"/>
      <c r="D8" s="534"/>
      <c r="E8" s="536"/>
      <c r="F8" s="452" t="s">
        <v>1</v>
      </c>
      <c r="G8" s="452" t="s">
        <v>67</v>
      </c>
      <c r="H8" s="532"/>
      <c r="I8" s="538"/>
      <c r="J8" s="538"/>
      <c r="K8" s="538"/>
      <c r="L8" s="538"/>
      <c r="M8" s="538"/>
      <c r="N8" s="538"/>
      <c r="O8" s="538"/>
      <c r="P8" s="539"/>
      <c r="Q8" s="538"/>
      <c r="R8" s="539"/>
      <c r="S8" s="539"/>
      <c r="T8" s="539"/>
      <c r="U8" s="4"/>
      <c r="V8" s="4"/>
      <c r="W8" s="4"/>
      <c r="X8" s="4"/>
    </row>
    <row r="9" spans="2:24" s="60" customFormat="1" ht="35.25" customHeight="1">
      <c r="B9" s="170" t="s">
        <v>80</v>
      </c>
      <c r="C9" s="169" t="s">
        <v>132</v>
      </c>
      <c r="D9" s="397">
        <v>89167219</v>
      </c>
      <c r="E9" s="397">
        <v>84185568</v>
      </c>
      <c r="F9" s="397">
        <v>21046392</v>
      </c>
      <c r="G9" s="397">
        <v>20740539</v>
      </c>
      <c r="H9" s="451">
        <f aca="true" t="shared" si="0" ref="H9:H14">SUM(G9/F9*100)</f>
        <v>98.54676754096378</v>
      </c>
      <c r="I9" s="61"/>
      <c r="J9" s="61"/>
      <c r="K9" s="61"/>
      <c r="L9" s="61"/>
      <c r="M9" s="61"/>
      <c r="N9" s="61"/>
      <c r="O9" s="61"/>
      <c r="P9" s="61"/>
      <c r="Q9" s="61"/>
      <c r="R9" s="61"/>
      <c r="S9" s="61"/>
      <c r="T9" s="61"/>
      <c r="U9" s="61"/>
      <c r="V9" s="61"/>
      <c r="W9" s="61"/>
      <c r="X9" s="61"/>
    </row>
    <row r="10" spans="2:24" s="60" customFormat="1" ht="35.25" customHeight="1">
      <c r="B10" s="171" t="s">
        <v>81</v>
      </c>
      <c r="C10" s="70" t="s">
        <v>195</v>
      </c>
      <c r="D10" s="396">
        <v>122301343</v>
      </c>
      <c r="E10" s="396">
        <v>115202304</v>
      </c>
      <c r="F10" s="396">
        <v>28800576</v>
      </c>
      <c r="G10" s="396">
        <v>28364966</v>
      </c>
      <c r="H10" s="398">
        <f t="shared" si="0"/>
        <v>98.48749552786722</v>
      </c>
      <c r="I10" s="61"/>
      <c r="J10" s="61"/>
      <c r="K10" s="61"/>
      <c r="L10" s="61"/>
      <c r="M10" s="61"/>
      <c r="N10" s="61"/>
      <c r="O10" s="61"/>
      <c r="P10" s="61"/>
      <c r="Q10" s="61"/>
      <c r="R10" s="61"/>
      <c r="S10" s="61"/>
      <c r="T10" s="61"/>
      <c r="U10" s="61"/>
      <c r="V10" s="61"/>
      <c r="W10" s="61"/>
      <c r="X10" s="61"/>
    </row>
    <row r="11" spans="2:24" s="60" customFormat="1" ht="35.25" customHeight="1">
      <c r="B11" s="171" t="s">
        <v>82</v>
      </c>
      <c r="C11" s="70" t="s">
        <v>196</v>
      </c>
      <c r="D11" s="396">
        <v>144193280</v>
      </c>
      <c r="E11" s="396">
        <v>135823512</v>
      </c>
      <c r="F11" s="396">
        <v>33955878</v>
      </c>
      <c r="G11" s="396">
        <v>33442296</v>
      </c>
      <c r="H11" s="398">
        <f t="shared" si="0"/>
        <v>98.48750192823758</v>
      </c>
      <c r="I11" s="61"/>
      <c r="J11" s="61"/>
      <c r="K11" s="61"/>
      <c r="L11" s="61"/>
      <c r="M11" s="61"/>
      <c r="N11" s="61"/>
      <c r="O11" s="61"/>
      <c r="P11" s="61"/>
      <c r="Q11" s="61"/>
      <c r="R11" s="61"/>
      <c r="S11" s="61"/>
      <c r="T11" s="61"/>
      <c r="U11" s="61"/>
      <c r="V11" s="61"/>
      <c r="W11" s="61"/>
      <c r="X11" s="61"/>
    </row>
    <row r="12" spans="2:24" s="60" customFormat="1" ht="35.25" customHeight="1">
      <c r="B12" s="171" t="s">
        <v>83</v>
      </c>
      <c r="C12" s="70" t="s">
        <v>202</v>
      </c>
      <c r="D12" s="396"/>
      <c r="E12" s="396">
        <v>242</v>
      </c>
      <c r="F12" s="396">
        <v>248</v>
      </c>
      <c r="G12" s="396">
        <v>246</v>
      </c>
      <c r="H12" s="398">
        <f t="shared" si="0"/>
        <v>99.19354838709677</v>
      </c>
      <c r="I12" s="61"/>
      <c r="J12" s="61"/>
      <c r="K12" s="61"/>
      <c r="L12" s="61"/>
      <c r="M12" s="61"/>
      <c r="N12" s="61"/>
      <c r="O12" s="61"/>
      <c r="P12" s="61"/>
      <c r="Q12" s="61"/>
      <c r="R12" s="61"/>
      <c r="S12" s="61"/>
      <c r="T12" s="61"/>
      <c r="U12" s="61"/>
      <c r="V12" s="61"/>
      <c r="W12" s="61"/>
      <c r="X12" s="61"/>
    </row>
    <row r="13" spans="2:24" s="60" customFormat="1" ht="35.25" customHeight="1">
      <c r="B13" s="171" t="s">
        <v>200</v>
      </c>
      <c r="C13" s="71" t="s">
        <v>197</v>
      </c>
      <c r="D13" s="396"/>
      <c r="E13" s="396">
        <v>219</v>
      </c>
      <c r="F13" s="396">
        <v>225</v>
      </c>
      <c r="G13" s="396">
        <v>223</v>
      </c>
      <c r="H13" s="398">
        <f t="shared" si="0"/>
        <v>99.11111111111111</v>
      </c>
      <c r="I13" s="61"/>
      <c r="J13" s="61"/>
      <c r="K13" s="61"/>
      <c r="L13" s="61"/>
      <c r="M13" s="61"/>
      <c r="N13" s="61"/>
      <c r="O13" s="61"/>
      <c r="P13" s="61"/>
      <c r="Q13" s="61"/>
      <c r="R13" s="61"/>
      <c r="S13" s="61"/>
      <c r="T13" s="61"/>
      <c r="U13" s="61"/>
      <c r="V13" s="61"/>
      <c r="W13" s="61"/>
      <c r="X13" s="61"/>
    </row>
    <row r="14" spans="2:24" s="60" customFormat="1" ht="35.25" customHeight="1">
      <c r="B14" s="171" t="s">
        <v>199</v>
      </c>
      <c r="C14" s="71" t="s">
        <v>198</v>
      </c>
      <c r="D14" s="396"/>
      <c r="E14" s="396">
        <v>23</v>
      </c>
      <c r="F14" s="396">
        <v>23</v>
      </c>
      <c r="G14" s="396">
        <v>23</v>
      </c>
      <c r="H14" s="398">
        <f t="shared" si="0"/>
        <v>100</v>
      </c>
      <c r="I14" s="61"/>
      <c r="J14" s="61"/>
      <c r="K14" s="61"/>
      <c r="L14" s="61"/>
      <c r="M14" s="61"/>
      <c r="N14" s="61"/>
      <c r="O14" s="61"/>
      <c r="P14" s="61"/>
      <c r="Q14" s="61"/>
      <c r="R14" s="61"/>
      <c r="S14" s="61"/>
      <c r="T14" s="61"/>
      <c r="U14" s="61"/>
      <c r="V14" s="61"/>
      <c r="W14" s="61"/>
      <c r="X14" s="61"/>
    </row>
    <row r="15" spans="2:24" s="60" customFormat="1" ht="35.25" customHeight="1">
      <c r="B15" s="171" t="s">
        <v>171</v>
      </c>
      <c r="C15" s="72" t="s">
        <v>27</v>
      </c>
      <c r="D15" s="396"/>
      <c r="E15" s="396"/>
      <c r="F15" s="396"/>
      <c r="G15" s="396"/>
      <c r="H15" s="398"/>
      <c r="I15" s="61"/>
      <c r="J15" s="61"/>
      <c r="K15" s="61"/>
      <c r="L15" s="61"/>
      <c r="M15" s="61"/>
      <c r="N15" s="61"/>
      <c r="O15" s="61"/>
      <c r="P15" s="61"/>
      <c r="Q15" s="61"/>
      <c r="R15" s="61"/>
      <c r="S15" s="61"/>
      <c r="T15" s="61"/>
      <c r="U15" s="61"/>
      <c r="V15" s="61"/>
      <c r="W15" s="61"/>
      <c r="X15" s="61"/>
    </row>
    <row r="16" spans="2:24" s="60" customFormat="1" ht="35.25" customHeight="1">
      <c r="B16" s="171" t="s">
        <v>172</v>
      </c>
      <c r="C16" s="72" t="s">
        <v>120</v>
      </c>
      <c r="D16" s="396"/>
      <c r="E16" s="396"/>
      <c r="F16" s="396"/>
      <c r="G16" s="396"/>
      <c r="H16" s="398"/>
      <c r="I16" s="61"/>
      <c r="J16" s="61"/>
      <c r="K16" s="61"/>
      <c r="L16" s="61"/>
      <c r="M16" s="61"/>
      <c r="N16" s="61"/>
      <c r="O16" s="61"/>
      <c r="P16" s="61"/>
      <c r="Q16" s="61"/>
      <c r="R16" s="61"/>
      <c r="S16" s="61"/>
      <c r="T16" s="61"/>
      <c r="U16" s="61"/>
      <c r="V16" s="61"/>
      <c r="W16" s="61"/>
      <c r="X16" s="61"/>
    </row>
    <row r="17" spans="2:24" s="60" customFormat="1" ht="35.25" customHeight="1">
      <c r="B17" s="171" t="s">
        <v>173</v>
      </c>
      <c r="C17" s="72" t="s">
        <v>28</v>
      </c>
      <c r="D17" s="396"/>
      <c r="E17" s="396"/>
      <c r="F17" s="396"/>
      <c r="G17" s="396"/>
      <c r="H17" s="398"/>
      <c r="I17" s="61"/>
      <c r="J17" s="61"/>
      <c r="K17" s="61"/>
      <c r="L17" s="61"/>
      <c r="M17" s="61"/>
      <c r="N17" s="61"/>
      <c r="O17" s="61"/>
      <c r="P17" s="61"/>
      <c r="Q17" s="61"/>
      <c r="R17" s="61"/>
      <c r="S17" s="61"/>
      <c r="T17" s="61"/>
      <c r="U17" s="61"/>
      <c r="V17" s="61"/>
      <c r="W17" s="61"/>
      <c r="X17" s="61"/>
    </row>
    <row r="18" spans="2:24" s="60" customFormat="1" ht="35.25" customHeight="1">
      <c r="B18" s="171" t="s">
        <v>174</v>
      </c>
      <c r="C18" s="72" t="s">
        <v>121</v>
      </c>
      <c r="D18" s="396"/>
      <c r="E18" s="396"/>
      <c r="F18" s="396"/>
      <c r="G18" s="396"/>
      <c r="H18" s="398"/>
      <c r="I18" s="61"/>
      <c r="J18" s="61"/>
      <c r="K18" s="61"/>
      <c r="L18" s="61"/>
      <c r="M18" s="61"/>
      <c r="N18" s="61"/>
      <c r="O18" s="61"/>
      <c r="P18" s="61"/>
      <c r="Q18" s="61"/>
      <c r="R18" s="61"/>
      <c r="S18" s="61"/>
      <c r="T18" s="61"/>
      <c r="U18" s="61"/>
      <c r="V18" s="61"/>
      <c r="W18" s="61"/>
      <c r="X18" s="61"/>
    </row>
    <row r="19" spans="2:24" s="60" customFormat="1" ht="35.25" customHeight="1">
      <c r="B19" s="171" t="s">
        <v>175</v>
      </c>
      <c r="C19" s="73" t="s">
        <v>29</v>
      </c>
      <c r="D19" s="399">
        <v>2742711</v>
      </c>
      <c r="E19" s="399">
        <v>1139762</v>
      </c>
      <c r="F19" s="399">
        <v>1139762</v>
      </c>
      <c r="G19" s="399">
        <v>967324.61</v>
      </c>
      <c r="H19" s="400">
        <f aca="true" t="shared" si="1" ref="H19:H41">SUM(G19/F19*100)</f>
        <v>84.87075459613497</v>
      </c>
      <c r="I19" s="61"/>
      <c r="J19" s="61"/>
      <c r="K19" s="61"/>
      <c r="L19" s="61"/>
      <c r="M19" s="61"/>
      <c r="N19" s="61"/>
      <c r="O19" s="61"/>
      <c r="P19" s="61"/>
      <c r="Q19" s="61"/>
      <c r="R19" s="61"/>
      <c r="S19" s="61"/>
      <c r="T19" s="61"/>
      <c r="U19" s="61"/>
      <c r="V19" s="61"/>
      <c r="W19" s="61"/>
      <c r="X19" s="61"/>
    </row>
    <row r="20" spans="2:24" s="60" customFormat="1" ht="35.25" customHeight="1">
      <c r="B20" s="171" t="s">
        <v>176</v>
      </c>
      <c r="C20" s="76" t="s">
        <v>122</v>
      </c>
      <c r="D20" s="399">
        <v>51</v>
      </c>
      <c r="E20" s="399">
        <v>44</v>
      </c>
      <c r="F20" s="399">
        <v>44</v>
      </c>
      <c r="G20" s="399">
        <v>44</v>
      </c>
      <c r="H20" s="400">
        <f t="shared" si="1"/>
        <v>100</v>
      </c>
      <c r="I20" s="61"/>
      <c r="J20" s="61"/>
      <c r="K20" s="61"/>
      <c r="L20" s="61"/>
      <c r="M20" s="61"/>
      <c r="N20" s="61"/>
      <c r="O20" s="61"/>
      <c r="P20" s="61"/>
      <c r="Q20" s="61"/>
      <c r="R20" s="61"/>
      <c r="S20" s="61"/>
      <c r="T20" s="61"/>
      <c r="U20" s="61"/>
      <c r="V20" s="61"/>
      <c r="W20" s="61"/>
      <c r="X20" s="61"/>
    </row>
    <row r="21" spans="2:24" s="60" customFormat="1" ht="35.25" customHeight="1">
      <c r="B21" s="171" t="s">
        <v>177</v>
      </c>
      <c r="C21" s="73" t="s">
        <v>30</v>
      </c>
      <c r="D21" s="399"/>
      <c r="E21" s="399"/>
      <c r="F21" s="399"/>
      <c r="G21" s="399"/>
      <c r="H21" s="400"/>
      <c r="I21" s="61"/>
      <c r="J21" s="61"/>
      <c r="K21" s="61"/>
      <c r="L21" s="61"/>
      <c r="M21" s="61"/>
      <c r="N21" s="61"/>
      <c r="O21" s="61"/>
      <c r="P21" s="61"/>
      <c r="Q21" s="61"/>
      <c r="R21" s="61"/>
      <c r="S21" s="61"/>
      <c r="T21" s="61"/>
      <c r="U21" s="61"/>
      <c r="V21" s="61"/>
      <c r="W21" s="61"/>
      <c r="X21" s="61"/>
    </row>
    <row r="22" spans="2:24" s="60" customFormat="1" ht="35.25" customHeight="1">
      <c r="B22" s="171" t="s">
        <v>178</v>
      </c>
      <c r="C22" s="72" t="s">
        <v>123</v>
      </c>
      <c r="D22" s="399"/>
      <c r="E22" s="399"/>
      <c r="F22" s="399"/>
      <c r="G22" s="399"/>
      <c r="H22" s="400"/>
      <c r="I22" s="61"/>
      <c r="J22" s="61"/>
      <c r="K22" s="61"/>
      <c r="L22" s="61"/>
      <c r="M22" s="61"/>
      <c r="N22" s="61"/>
      <c r="O22" s="61"/>
      <c r="P22" s="61"/>
      <c r="Q22" s="61"/>
      <c r="R22" s="61"/>
      <c r="S22" s="61"/>
      <c r="T22" s="61"/>
      <c r="U22" s="61"/>
      <c r="V22" s="61"/>
      <c r="W22" s="61"/>
      <c r="X22" s="61"/>
    </row>
    <row r="23" spans="2:24" s="60" customFormat="1" ht="35.25" customHeight="1">
      <c r="B23" s="171" t="s">
        <v>179</v>
      </c>
      <c r="C23" s="73" t="s">
        <v>134</v>
      </c>
      <c r="D23" s="399"/>
      <c r="E23" s="399"/>
      <c r="F23" s="399"/>
      <c r="G23" s="399"/>
      <c r="H23" s="400"/>
      <c r="I23" s="61"/>
      <c r="J23" s="61"/>
      <c r="K23" s="61"/>
      <c r="L23" s="61"/>
      <c r="M23" s="61"/>
      <c r="N23" s="61"/>
      <c r="O23" s="61"/>
      <c r="P23" s="61"/>
      <c r="Q23" s="61"/>
      <c r="R23" s="61"/>
      <c r="S23" s="61"/>
      <c r="T23" s="61"/>
      <c r="U23" s="61"/>
      <c r="V23" s="61"/>
      <c r="W23" s="61"/>
      <c r="X23" s="61"/>
    </row>
    <row r="24" spans="2:24" s="60" customFormat="1" ht="35.25" customHeight="1">
      <c r="B24" s="171" t="s">
        <v>95</v>
      </c>
      <c r="C24" s="73" t="s">
        <v>133</v>
      </c>
      <c r="D24" s="399"/>
      <c r="E24" s="399"/>
      <c r="F24" s="399"/>
      <c r="G24" s="399"/>
      <c r="H24" s="400"/>
      <c r="I24" s="61"/>
      <c r="J24" s="61"/>
      <c r="K24" s="61"/>
      <c r="L24" s="61"/>
      <c r="M24" s="61"/>
      <c r="N24" s="61"/>
      <c r="O24" s="61"/>
      <c r="P24" s="61"/>
      <c r="Q24" s="61"/>
      <c r="R24" s="61"/>
      <c r="S24" s="61"/>
      <c r="T24" s="61"/>
      <c r="U24" s="61"/>
      <c r="V24" s="61"/>
      <c r="W24" s="61"/>
      <c r="X24" s="61"/>
    </row>
    <row r="25" spans="2:24" s="60" customFormat="1" ht="35.25" customHeight="1">
      <c r="B25" s="171" t="s">
        <v>180</v>
      </c>
      <c r="C25" s="73" t="s">
        <v>124</v>
      </c>
      <c r="D25" s="399"/>
      <c r="E25" s="399"/>
      <c r="F25" s="399"/>
      <c r="G25" s="399"/>
      <c r="H25" s="400"/>
      <c r="I25" s="61"/>
      <c r="J25" s="61"/>
      <c r="K25" s="61"/>
      <c r="L25" s="61"/>
      <c r="M25" s="61"/>
      <c r="N25" s="61"/>
      <c r="O25" s="61"/>
      <c r="P25" s="61"/>
      <c r="Q25" s="61"/>
      <c r="R25" s="61"/>
      <c r="S25" s="61"/>
      <c r="T25" s="61"/>
      <c r="U25" s="61"/>
      <c r="V25" s="61"/>
      <c r="W25" s="61"/>
      <c r="X25" s="61"/>
    </row>
    <row r="26" spans="2:24" s="60" customFormat="1" ht="35.25" customHeight="1">
      <c r="B26" s="171" t="s">
        <v>181</v>
      </c>
      <c r="C26" s="73" t="s">
        <v>125</v>
      </c>
      <c r="D26" s="399"/>
      <c r="E26" s="399"/>
      <c r="F26" s="399"/>
      <c r="G26" s="399"/>
      <c r="H26" s="400"/>
      <c r="I26" s="61"/>
      <c r="J26" s="61"/>
      <c r="K26" s="61"/>
      <c r="L26" s="61"/>
      <c r="M26" s="61"/>
      <c r="N26" s="61"/>
      <c r="O26" s="61"/>
      <c r="P26" s="61"/>
      <c r="Q26" s="61"/>
      <c r="R26" s="61"/>
      <c r="S26" s="61"/>
      <c r="T26" s="61"/>
      <c r="U26" s="61"/>
      <c r="V26" s="61"/>
      <c r="W26" s="61"/>
      <c r="X26" s="61"/>
    </row>
    <row r="27" spans="2:24" s="60" customFormat="1" ht="35.25" customHeight="1">
      <c r="B27" s="171" t="s">
        <v>182</v>
      </c>
      <c r="C27" s="73" t="s">
        <v>126</v>
      </c>
      <c r="D27" s="399">
        <v>262662</v>
      </c>
      <c r="E27" s="399">
        <v>341772</v>
      </c>
      <c r="F27" s="399">
        <v>85443</v>
      </c>
      <c r="G27" s="399">
        <v>61710</v>
      </c>
      <c r="H27" s="400">
        <f t="shared" si="1"/>
        <v>72.22358765492784</v>
      </c>
      <c r="I27" s="61"/>
      <c r="J27" s="61"/>
      <c r="K27" s="61"/>
      <c r="L27" s="61"/>
      <c r="M27" s="61"/>
      <c r="N27" s="61"/>
      <c r="O27" s="61"/>
      <c r="P27" s="61"/>
      <c r="Q27" s="61"/>
      <c r="R27" s="61"/>
      <c r="S27" s="61"/>
      <c r="T27" s="61"/>
      <c r="U27" s="61"/>
      <c r="V27" s="61"/>
      <c r="W27" s="61"/>
      <c r="X27" s="61"/>
    </row>
    <row r="28" spans="2:24" s="60" customFormat="1" ht="35.25" customHeight="1">
      <c r="B28" s="171" t="s">
        <v>183</v>
      </c>
      <c r="C28" s="73" t="s">
        <v>127</v>
      </c>
      <c r="D28" s="399">
        <v>2</v>
      </c>
      <c r="E28" s="399">
        <v>3</v>
      </c>
      <c r="F28" s="399">
        <v>3</v>
      </c>
      <c r="G28" s="399">
        <v>2</v>
      </c>
      <c r="H28" s="400">
        <f t="shared" si="1"/>
        <v>66.66666666666666</v>
      </c>
      <c r="I28" s="61"/>
      <c r="J28" s="61"/>
      <c r="K28" s="61"/>
      <c r="L28" s="61"/>
      <c r="M28" s="61"/>
      <c r="N28" s="61"/>
      <c r="O28" s="61"/>
      <c r="P28" s="61"/>
      <c r="Q28" s="61"/>
      <c r="R28" s="61"/>
      <c r="S28" s="61"/>
      <c r="T28" s="61"/>
      <c r="U28" s="61"/>
      <c r="V28" s="61"/>
      <c r="W28" s="61"/>
      <c r="X28" s="61"/>
    </row>
    <row r="29" spans="2:24" s="60" customFormat="1" ht="35.25" customHeight="1">
      <c r="B29" s="171" t="s">
        <v>184</v>
      </c>
      <c r="C29" s="73" t="s">
        <v>31</v>
      </c>
      <c r="D29" s="399">
        <v>8154380</v>
      </c>
      <c r="E29" s="399">
        <v>8628327</v>
      </c>
      <c r="F29" s="399">
        <v>2173662</v>
      </c>
      <c r="G29" s="399">
        <v>2018721</v>
      </c>
      <c r="H29" s="400">
        <f t="shared" si="1"/>
        <v>92.8718908459549</v>
      </c>
      <c r="I29" s="61"/>
      <c r="J29" s="61"/>
      <c r="K29" s="61"/>
      <c r="L29" s="61"/>
      <c r="M29" s="61"/>
      <c r="N29" s="61"/>
      <c r="O29" s="61"/>
      <c r="P29" s="61"/>
      <c r="Q29" s="61"/>
      <c r="R29" s="61"/>
      <c r="S29" s="61"/>
      <c r="T29" s="61"/>
      <c r="U29" s="61"/>
      <c r="V29" s="61"/>
      <c r="W29" s="61"/>
      <c r="X29" s="61"/>
    </row>
    <row r="30" spans="2:24" s="60" customFormat="1" ht="35.25" customHeight="1">
      <c r="B30" s="171" t="s">
        <v>863</v>
      </c>
      <c r="C30" s="73" t="s">
        <v>864</v>
      </c>
      <c r="D30" s="399">
        <v>162743</v>
      </c>
      <c r="E30" s="399">
        <v>66000</v>
      </c>
      <c r="F30" s="399">
        <v>66000</v>
      </c>
      <c r="G30" s="399">
        <v>56566</v>
      </c>
      <c r="H30" s="400">
        <f t="shared" si="1"/>
        <v>85.7060606060606</v>
      </c>
      <c r="I30" s="61"/>
      <c r="J30" s="61"/>
      <c r="K30" s="61"/>
      <c r="L30" s="61"/>
      <c r="M30" s="61"/>
      <c r="N30" s="61"/>
      <c r="O30" s="61"/>
      <c r="P30" s="61"/>
      <c r="Q30" s="61"/>
      <c r="R30" s="61"/>
      <c r="S30" s="61"/>
      <c r="T30" s="61"/>
      <c r="U30" s="61"/>
      <c r="V30" s="61"/>
      <c r="W30" s="61"/>
      <c r="X30" s="61"/>
    </row>
    <row r="31" spans="2:24" s="60" customFormat="1" ht="35.25" customHeight="1">
      <c r="B31" s="171" t="s">
        <v>185</v>
      </c>
      <c r="C31" s="73" t="s">
        <v>128</v>
      </c>
      <c r="D31" s="399">
        <v>370310</v>
      </c>
      <c r="E31" s="399">
        <v>379664</v>
      </c>
      <c r="F31" s="399">
        <v>75000</v>
      </c>
      <c r="G31" s="399">
        <v>49439</v>
      </c>
      <c r="H31" s="400">
        <f t="shared" si="1"/>
        <v>65.91866666666667</v>
      </c>
      <c r="I31" s="61"/>
      <c r="J31" s="61"/>
      <c r="K31" s="61"/>
      <c r="L31" s="61"/>
      <c r="M31" s="61"/>
      <c r="N31" s="61"/>
      <c r="O31" s="61"/>
      <c r="P31" s="61"/>
      <c r="Q31" s="61"/>
      <c r="R31" s="61"/>
      <c r="S31" s="61"/>
      <c r="T31" s="61"/>
      <c r="U31" s="61"/>
      <c r="V31" s="61"/>
      <c r="W31" s="61"/>
      <c r="X31" s="61"/>
    </row>
    <row r="32" spans="2:24" s="68" customFormat="1" ht="35.25" customHeight="1">
      <c r="B32" s="171" t="s">
        <v>186</v>
      </c>
      <c r="C32" s="74" t="s">
        <v>129</v>
      </c>
      <c r="D32" s="399">
        <v>79136</v>
      </c>
      <c r="E32" s="399">
        <v>85186</v>
      </c>
      <c r="F32" s="399">
        <v>17000</v>
      </c>
      <c r="G32" s="399">
        <v>9356</v>
      </c>
      <c r="H32" s="400">
        <f t="shared" si="1"/>
        <v>55.03529411764706</v>
      </c>
      <c r="I32" s="75"/>
      <c r="J32" s="75"/>
      <c r="K32" s="75"/>
      <c r="L32" s="75"/>
      <c r="M32" s="75"/>
      <c r="N32" s="75"/>
      <c r="O32" s="75"/>
      <c r="P32" s="75"/>
      <c r="Q32" s="75"/>
      <c r="R32" s="75"/>
      <c r="S32" s="75"/>
      <c r="T32" s="75"/>
      <c r="U32" s="75"/>
      <c r="V32" s="75"/>
      <c r="W32" s="75"/>
      <c r="X32" s="75"/>
    </row>
    <row r="33" spans="2:24" s="60" customFormat="1" ht="35.25" customHeight="1">
      <c r="B33" s="171" t="s">
        <v>187</v>
      </c>
      <c r="C33" s="73" t="s">
        <v>32</v>
      </c>
      <c r="D33" s="399">
        <v>1224294</v>
      </c>
      <c r="E33" s="399">
        <v>1962189</v>
      </c>
      <c r="F33" s="399">
        <v>583567</v>
      </c>
      <c r="G33" s="399">
        <v>614450</v>
      </c>
      <c r="H33" s="400">
        <f t="shared" si="1"/>
        <v>105.2921087038849</v>
      </c>
      <c r="I33" s="61"/>
      <c r="J33" s="61"/>
      <c r="K33" s="61"/>
      <c r="L33" s="61"/>
      <c r="M33" s="61"/>
      <c r="N33" s="61"/>
      <c r="O33" s="61"/>
      <c r="P33" s="61"/>
      <c r="Q33" s="61"/>
      <c r="R33" s="61"/>
      <c r="S33" s="61"/>
      <c r="T33" s="61"/>
      <c r="U33" s="61"/>
      <c r="V33" s="61"/>
      <c r="W33" s="61"/>
      <c r="X33" s="61"/>
    </row>
    <row r="34" spans="2:24" s="60" customFormat="1" ht="35.25" customHeight="1">
      <c r="B34" s="171" t="s">
        <v>188</v>
      </c>
      <c r="C34" s="73" t="s">
        <v>68</v>
      </c>
      <c r="D34" s="399">
        <v>6</v>
      </c>
      <c r="E34" s="399">
        <v>10</v>
      </c>
      <c r="F34" s="399">
        <v>3</v>
      </c>
      <c r="G34" s="399">
        <v>3</v>
      </c>
      <c r="H34" s="400">
        <f t="shared" si="1"/>
        <v>100</v>
      </c>
      <c r="I34" s="61"/>
      <c r="J34" s="61"/>
      <c r="K34" s="61"/>
      <c r="L34" s="61"/>
      <c r="M34" s="61"/>
      <c r="N34" s="61"/>
      <c r="O34" s="61"/>
      <c r="P34" s="61"/>
      <c r="Q34" s="61"/>
      <c r="R34" s="61"/>
      <c r="S34" s="61"/>
      <c r="T34" s="61"/>
      <c r="U34" s="61"/>
      <c r="V34" s="61"/>
      <c r="W34" s="61"/>
      <c r="X34" s="61"/>
    </row>
    <row r="35" spans="2:24" s="60" customFormat="1" ht="35.25" customHeight="1">
      <c r="B35" s="171" t="s">
        <v>866</v>
      </c>
      <c r="C35" s="73" t="s">
        <v>865</v>
      </c>
      <c r="D35" s="399"/>
      <c r="E35" s="399">
        <v>1000000</v>
      </c>
      <c r="F35" s="399">
        <v>1000000</v>
      </c>
      <c r="G35" s="399"/>
      <c r="H35" s="400">
        <f t="shared" si="1"/>
        <v>0</v>
      </c>
      <c r="I35" s="61"/>
      <c r="J35" s="61"/>
      <c r="K35" s="61"/>
      <c r="L35" s="61"/>
      <c r="M35" s="61"/>
      <c r="N35" s="61"/>
      <c r="O35" s="61"/>
      <c r="P35" s="61"/>
      <c r="Q35" s="61"/>
      <c r="R35" s="61"/>
      <c r="S35" s="61"/>
      <c r="T35" s="61"/>
      <c r="U35" s="61"/>
      <c r="V35" s="61"/>
      <c r="W35" s="61"/>
      <c r="X35" s="61"/>
    </row>
    <row r="36" spans="2:24" s="60" customFormat="1" ht="35.25" customHeight="1">
      <c r="B36" s="171" t="s">
        <v>96</v>
      </c>
      <c r="C36" s="73" t="s">
        <v>33</v>
      </c>
      <c r="D36" s="399">
        <v>1198240</v>
      </c>
      <c r="E36" s="399">
        <v>1141864</v>
      </c>
      <c r="F36" s="399">
        <v>299338</v>
      </c>
      <c r="G36" s="399">
        <v>300473</v>
      </c>
      <c r="H36" s="400">
        <f t="shared" si="1"/>
        <v>100.37917003521105</v>
      </c>
      <c r="I36" s="61"/>
      <c r="J36" s="61"/>
      <c r="K36" s="61"/>
      <c r="L36" s="61"/>
      <c r="M36" s="61"/>
      <c r="N36" s="61"/>
      <c r="O36" s="61"/>
      <c r="P36" s="61"/>
      <c r="Q36" s="61"/>
      <c r="R36" s="61"/>
      <c r="S36" s="61"/>
      <c r="T36" s="61"/>
      <c r="U36" s="61"/>
      <c r="V36" s="61"/>
      <c r="W36" s="61"/>
      <c r="X36" s="61"/>
    </row>
    <row r="37" spans="2:24" s="60" customFormat="1" ht="35.25" customHeight="1">
      <c r="B37" s="171" t="s">
        <v>189</v>
      </c>
      <c r="C37" s="73" t="s">
        <v>68</v>
      </c>
      <c r="D37" s="399">
        <v>34</v>
      </c>
      <c r="E37" s="399">
        <v>30</v>
      </c>
      <c r="F37" s="399">
        <v>7</v>
      </c>
      <c r="G37" s="399">
        <v>7</v>
      </c>
      <c r="H37" s="400">
        <f t="shared" si="1"/>
        <v>100</v>
      </c>
      <c r="I37" s="61"/>
      <c r="J37" s="61"/>
      <c r="K37" s="61"/>
      <c r="L37" s="61"/>
      <c r="M37" s="61"/>
      <c r="N37" s="61"/>
      <c r="O37" s="61"/>
      <c r="P37" s="61"/>
      <c r="Q37" s="61"/>
      <c r="R37" s="61"/>
      <c r="S37" s="61"/>
      <c r="T37" s="61"/>
      <c r="U37" s="61"/>
      <c r="V37" s="61"/>
      <c r="W37" s="61"/>
      <c r="X37" s="61"/>
    </row>
    <row r="38" spans="2:24" s="60" customFormat="1" ht="35.25" customHeight="1">
      <c r="B38" s="171" t="s">
        <v>190</v>
      </c>
      <c r="C38" s="73" t="s">
        <v>34</v>
      </c>
      <c r="D38" s="399"/>
      <c r="E38" s="399"/>
      <c r="F38" s="399"/>
      <c r="G38" s="399"/>
      <c r="H38" s="400"/>
      <c r="I38" s="61"/>
      <c r="J38" s="61"/>
      <c r="K38" s="61"/>
      <c r="L38" s="61"/>
      <c r="M38" s="61"/>
      <c r="N38" s="61"/>
      <c r="O38" s="61"/>
      <c r="P38" s="61"/>
      <c r="Q38" s="61"/>
      <c r="R38" s="61"/>
      <c r="S38" s="61"/>
      <c r="T38" s="61"/>
      <c r="U38" s="61"/>
      <c r="V38" s="61"/>
      <c r="W38" s="61"/>
      <c r="X38" s="61"/>
    </row>
    <row r="39" spans="2:24" s="60" customFormat="1" ht="35.25" customHeight="1">
      <c r="B39" s="171" t="s">
        <v>191</v>
      </c>
      <c r="C39" s="73" t="s">
        <v>35</v>
      </c>
      <c r="D39" s="399">
        <v>342000</v>
      </c>
      <c r="E39" s="399">
        <v>450000</v>
      </c>
      <c r="F39" s="399">
        <v>90000</v>
      </c>
      <c r="G39" s="399">
        <v>80000</v>
      </c>
      <c r="H39" s="400">
        <f t="shared" si="1"/>
        <v>88.88888888888889</v>
      </c>
      <c r="I39" s="61"/>
      <c r="J39" s="61"/>
      <c r="K39" s="61"/>
      <c r="L39" s="61"/>
      <c r="M39" s="61"/>
      <c r="N39" s="61"/>
      <c r="O39" s="61"/>
      <c r="P39" s="61"/>
      <c r="Q39" s="61"/>
      <c r="R39" s="61"/>
      <c r="S39" s="61"/>
      <c r="T39" s="61"/>
      <c r="U39" s="61"/>
      <c r="V39" s="61"/>
      <c r="W39" s="61"/>
      <c r="X39" s="61"/>
    </row>
    <row r="40" spans="2:24" s="60" customFormat="1" ht="35.25" customHeight="1">
      <c r="B40" s="171" t="s">
        <v>192</v>
      </c>
      <c r="C40" s="73" t="s">
        <v>36</v>
      </c>
      <c r="D40" s="399"/>
      <c r="E40" s="399"/>
      <c r="F40" s="399"/>
      <c r="G40" s="399"/>
      <c r="H40" s="400"/>
      <c r="I40" s="61"/>
      <c r="J40" s="61"/>
      <c r="K40" s="61"/>
      <c r="L40" s="61"/>
      <c r="M40" s="61"/>
      <c r="N40" s="61"/>
      <c r="O40" s="61"/>
      <c r="P40" s="61"/>
      <c r="Q40" s="61"/>
      <c r="R40" s="61"/>
      <c r="S40" s="61"/>
      <c r="T40" s="61"/>
      <c r="U40" s="61"/>
      <c r="V40" s="61"/>
      <c r="W40" s="61"/>
      <c r="X40" s="61"/>
    </row>
    <row r="41" spans="2:24" s="60" customFormat="1" ht="35.25" customHeight="1" thickBot="1">
      <c r="B41" s="172" t="s">
        <v>97</v>
      </c>
      <c r="C41" s="173" t="s">
        <v>37</v>
      </c>
      <c r="D41" s="401">
        <v>3404893</v>
      </c>
      <c r="E41" s="401">
        <v>3413324</v>
      </c>
      <c r="F41" s="401">
        <v>1588331</v>
      </c>
      <c r="G41" s="401">
        <v>1299429</v>
      </c>
      <c r="H41" s="402">
        <f t="shared" si="1"/>
        <v>81.8109701315406</v>
      </c>
      <c r="I41" s="61"/>
      <c r="J41" s="61"/>
      <c r="K41" s="61"/>
      <c r="L41" s="61"/>
      <c r="M41" s="61"/>
      <c r="N41" s="61"/>
      <c r="O41" s="61"/>
      <c r="P41" s="61"/>
      <c r="Q41" s="61"/>
      <c r="R41" s="61"/>
      <c r="S41" s="61"/>
      <c r="T41" s="61"/>
      <c r="U41" s="61"/>
      <c r="V41" s="61"/>
      <c r="W41" s="61"/>
      <c r="X41" s="61"/>
    </row>
    <row r="42" spans="2:24" s="60" customFormat="1" ht="18.75">
      <c r="B42" s="65"/>
      <c r="C42" s="64"/>
      <c r="D42" s="64"/>
      <c r="E42" s="64"/>
      <c r="F42" s="64"/>
      <c r="G42" s="65"/>
      <c r="H42" s="65"/>
      <c r="I42" s="61"/>
      <c r="J42" s="61"/>
      <c r="K42" s="61"/>
      <c r="L42" s="61"/>
      <c r="M42" s="61"/>
      <c r="N42" s="61"/>
      <c r="O42" s="61"/>
      <c r="P42" s="61"/>
      <c r="Q42" s="61"/>
      <c r="R42" s="61"/>
      <c r="S42" s="61"/>
      <c r="T42" s="61"/>
      <c r="U42" s="61"/>
      <c r="V42" s="61"/>
      <c r="W42" s="61"/>
      <c r="X42" s="61"/>
    </row>
    <row r="43" spans="2:24" s="60" customFormat="1" ht="18.75">
      <c r="B43" s="65"/>
      <c r="C43" s="64" t="s">
        <v>203</v>
      </c>
      <c r="D43" s="50"/>
      <c r="E43" s="7"/>
      <c r="F43" s="6"/>
      <c r="G43" s="6"/>
      <c r="H43" s="6"/>
      <c r="I43" s="61"/>
      <c r="J43" s="61"/>
      <c r="K43" s="61"/>
      <c r="L43" s="61"/>
      <c r="M43" s="61"/>
      <c r="N43" s="61"/>
      <c r="O43" s="61"/>
      <c r="P43" s="61"/>
      <c r="Q43" s="61"/>
      <c r="R43" s="61"/>
      <c r="S43" s="61"/>
      <c r="T43" s="61"/>
      <c r="U43" s="61"/>
      <c r="V43" s="61"/>
      <c r="W43" s="61"/>
      <c r="X43" s="61"/>
    </row>
    <row r="44" spans="2:24" s="60" customFormat="1" ht="27" customHeight="1">
      <c r="B44" s="65"/>
      <c r="C44" s="64" t="s">
        <v>204</v>
      </c>
      <c r="D44" s="21"/>
      <c r="E44" s="519" t="s">
        <v>661</v>
      </c>
      <c r="F44" s="519"/>
      <c r="G44" s="519"/>
      <c r="H44" s="519"/>
      <c r="I44" s="61"/>
      <c r="J44" s="61"/>
      <c r="K44" s="61"/>
      <c r="L44" s="61"/>
      <c r="M44" s="61"/>
      <c r="N44" s="61"/>
      <c r="O44" s="61"/>
      <c r="P44" s="61"/>
      <c r="Q44" s="61"/>
      <c r="R44" s="61"/>
      <c r="S44" s="61"/>
      <c r="T44" s="61"/>
      <c r="U44" s="61"/>
      <c r="V44" s="61"/>
      <c r="W44" s="61"/>
      <c r="X44" s="61"/>
    </row>
    <row r="45" spans="2:24" ht="15.75">
      <c r="B45" s="6"/>
      <c r="C45" s="7"/>
      <c r="D45" s="112" t="s">
        <v>626</v>
      </c>
      <c r="F45" s="21"/>
      <c r="G45" s="21"/>
      <c r="H45" s="21"/>
      <c r="I45" s="4"/>
      <c r="J45" s="4"/>
      <c r="K45" s="4"/>
      <c r="L45" s="4"/>
      <c r="M45" s="4"/>
      <c r="N45" s="4"/>
      <c r="O45" s="4"/>
      <c r="P45" s="4"/>
      <c r="Q45" s="4"/>
      <c r="R45" s="4"/>
      <c r="S45" s="4"/>
      <c r="T45" s="4"/>
      <c r="U45" s="4"/>
      <c r="V45" s="4"/>
      <c r="W45" s="4"/>
      <c r="X45" s="4"/>
    </row>
    <row r="46" spans="2:24" ht="15.75">
      <c r="B46" s="518" t="s">
        <v>775</v>
      </c>
      <c r="C46" s="518"/>
      <c r="D46" s="50"/>
      <c r="E46" s="7"/>
      <c r="F46" s="6"/>
      <c r="G46" s="6"/>
      <c r="H46" s="6"/>
      <c r="I46" s="112"/>
      <c r="J46" s="4"/>
      <c r="K46" s="4"/>
      <c r="L46" s="4"/>
      <c r="M46" s="4"/>
      <c r="N46" s="4"/>
      <c r="O46" s="4"/>
      <c r="P46" s="4"/>
      <c r="Q46" s="4"/>
      <c r="R46" s="4"/>
      <c r="S46" s="4"/>
      <c r="T46" s="4"/>
      <c r="U46" s="4"/>
      <c r="V46" s="4"/>
      <c r="W46" s="4"/>
      <c r="X46" s="4"/>
    </row>
    <row r="47" spans="2:24" ht="24" customHeight="1">
      <c r="B47" s="21"/>
      <c r="C47" s="21"/>
      <c r="D47" s="51"/>
      <c r="E47" s="4"/>
      <c r="F47" s="6"/>
      <c r="G47" s="6"/>
      <c r="H47" s="6"/>
      <c r="I47" s="21"/>
      <c r="J47" s="4"/>
      <c r="K47" s="4"/>
      <c r="L47" s="4"/>
      <c r="M47" s="4"/>
      <c r="N47" s="4"/>
      <c r="O47" s="4"/>
      <c r="P47" s="4"/>
      <c r="Q47" s="4"/>
      <c r="R47" s="4"/>
      <c r="S47" s="4"/>
      <c r="T47" s="4"/>
      <c r="U47" s="4"/>
      <c r="V47" s="4"/>
      <c r="W47" s="4"/>
      <c r="X47" s="4"/>
    </row>
    <row r="48" spans="2:24" ht="15.75">
      <c r="B48" s="6"/>
      <c r="C48" s="7"/>
      <c r="D48" s="51"/>
      <c r="E48" s="4"/>
      <c r="F48" s="6"/>
      <c r="G48" s="6"/>
      <c r="H48" s="6"/>
      <c r="I48" s="4"/>
      <c r="J48" s="4"/>
      <c r="K48" s="4"/>
      <c r="L48" s="4"/>
      <c r="M48" s="4"/>
      <c r="N48" s="4"/>
      <c r="O48" s="4"/>
      <c r="P48" s="4"/>
      <c r="Q48" s="4"/>
      <c r="R48" s="4"/>
      <c r="S48" s="4"/>
      <c r="T48" s="4"/>
      <c r="U48" s="4"/>
      <c r="V48" s="4"/>
      <c r="W48" s="4"/>
      <c r="X48" s="4"/>
    </row>
    <row r="49" spans="2:24" ht="15.75">
      <c r="B49" s="6"/>
      <c r="C49" s="4"/>
      <c r="D49" s="51"/>
      <c r="E49" s="4"/>
      <c r="F49" s="6"/>
      <c r="G49" s="6"/>
      <c r="H49" s="6"/>
      <c r="I49" s="4"/>
      <c r="J49" s="4"/>
      <c r="K49" s="4"/>
      <c r="L49" s="4"/>
      <c r="M49" s="4"/>
      <c r="N49" s="4"/>
      <c r="O49" s="4"/>
      <c r="P49" s="4"/>
      <c r="Q49" s="4"/>
      <c r="R49" s="4"/>
      <c r="S49" s="4"/>
      <c r="T49" s="4"/>
      <c r="U49" s="4"/>
      <c r="V49" s="4"/>
      <c r="W49" s="4"/>
      <c r="X49" s="4"/>
    </row>
    <row r="50" spans="2:24" ht="15.75">
      <c r="B50" s="6"/>
      <c r="C50" s="4"/>
      <c r="D50" s="52"/>
      <c r="E50" s="8"/>
      <c r="F50" s="6"/>
      <c r="G50" s="6"/>
      <c r="H50" s="6"/>
      <c r="I50" s="4"/>
      <c r="J50" s="4"/>
      <c r="K50" s="4"/>
      <c r="L50" s="4"/>
      <c r="M50" s="4"/>
      <c r="N50" s="4"/>
      <c r="O50" s="4"/>
      <c r="P50" s="4"/>
      <c r="Q50" s="4"/>
      <c r="R50" s="4"/>
      <c r="S50" s="4"/>
      <c r="T50" s="4"/>
      <c r="U50" s="4"/>
      <c r="V50" s="4"/>
      <c r="W50" s="4"/>
      <c r="X50" s="4"/>
    </row>
    <row r="51" spans="2:24" ht="15.75">
      <c r="B51" s="6"/>
      <c r="C51" s="4"/>
      <c r="D51" s="52"/>
      <c r="E51" s="8"/>
      <c r="F51" s="6"/>
      <c r="G51" s="6"/>
      <c r="H51" s="6"/>
      <c r="I51" s="4"/>
      <c r="J51" s="4"/>
      <c r="K51" s="4"/>
      <c r="L51" s="4"/>
      <c r="M51" s="4"/>
      <c r="N51" s="4"/>
      <c r="O51" s="4"/>
      <c r="P51" s="4"/>
      <c r="Q51" s="4"/>
      <c r="R51" s="4"/>
      <c r="S51" s="4"/>
      <c r="T51" s="4"/>
      <c r="U51" s="4"/>
      <c r="V51" s="4"/>
      <c r="W51" s="4"/>
      <c r="X51" s="4"/>
    </row>
    <row r="52" spans="2:24" ht="15.75">
      <c r="B52" s="6"/>
      <c r="C52" s="8"/>
      <c r="D52" s="52"/>
      <c r="E52" s="8"/>
      <c r="F52" s="6"/>
      <c r="G52" s="6"/>
      <c r="H52" s="6"/>
      <c r="I52" s="4"/>
      <c r="J52" s="4"/>
      <c r="K52" s="4"/>
      <c r="L52" s="4"/>
      <c r="M52" s="4"/>
      <c r="N52" s="4"/>
      <c r="O52" s="4"/>
      <c r="P52" s="4"/>
      <c r="Q52" s="4"/>
      <c r="R52" s="4"/>
      <c r="S52" s="4"/>
      <c r="T52" s="4"/>
      <c r="U52" s="4"/>
      <c r="V52" s="4"/>
      <c r="W52" s="4"/>
      <c r="X52" s="4"/>
    </row>
    <row r="53" spans="2:24" ht="15.75">
      <c r="B53" s="6"/>
      <c r="C53" s="8"/>
      <c r="D53" s="52"/>
      <c r="E53" s="8"/>
      <c r="F53" s="6"/>
      <c r="G53" s="6"/>
      <c r="H53" s="6"/>
      <c r="I53" s="4"/>
      <c r="J53" s="4"/>
      <c r="K53" s="4"/>
      <c r="L53" s="4"/>
      <c r="M53" s="4"/>
      <c r="N53" s="4"/>
      <c r="O53" s="4"/>
      <c r="P53" s="4"/>
      <c r="Q53" s="4"/>
      <c r="R53" s="4"/>
      <c r="S53" s="4"/>
      <c r="T53" s="4"/>
      <c r="U53" s="4"/>
      <c r="V53" s="4"/>
      <c r="W53" s="4"/>
      <c r="X53" s="4"/>
    </row>
    <row r="54" spans="2:24" ht="15.75">
      <c r="B54" s="6"/>
      <c r="C54" s="8"/>
      <c r="D54" s="52"/>
      <c r="E54" s="8"/>
      <c r="F54" s="6"/>
      <c r="G54" s="6"/>
      <c r="H54" s="6"/>
      <c r="I54" s="4"/>
      <c r="J54" s="4"/>
      <c r="K54" s="4"/>
      <c r="L54" s="4"/>
      <c r="M54" s="4"/>
      <c r="N54" s="4"/>
      <c r="O54" s="4"/>
      <c r="P54" s="4"/>
      <c r="Q54" s="4"/>
      <c r="R54" s="4"/>
      <c r="S54" s="4"/>
      <c r="T54" s="4"/>
      <c r="U54" s="4"/>
      <c r="V54" s="4"/>
      <c r="W54" s="4"/>
      <c r="X54" s="4"/>
    </row>
    <row r="55" spans="2:20" ht="15.75">
      <c r="B55" s="6"/>
      <c r="C55" s="8"/>
      <c r="D55" s="52"/>
      <c r="E55" s="8"/>
      <c r="F55" s="6"/>
      <c r="G55" s="6"/>
      <c r="H55" s="6"/>
      <c r="I55" s="4"/>
      <c r="J55" s="4"/>
      <c r="K55" s="4"/>
      <c r="L55" s="4"/>
      <c r="M55" s="4"/>
      <c r="N55" s="4"/>
      <c r="O55" s="4"/>
      <c r="P55" s="4"/>
      <c r="Q55" s="4"/>
      <c r="R55" s="4"/>
      <c r="S55" s="4"/>
      <c r="T55" s="4"/>
    </row>
    <row r="56" spans="2:20" ht="15.75">
      <c r="B56" s="6"/>
      <c r="C56" s="8"/>
      <c r="D56" s="51"/>
      <c r="E56" s="4"/>
      <c r="F56" s="6"/>
      <c r="G56" s="6"/>
      <c r="H56" s="6"/>
      <c r="I56" s="4"/>
      <c r="J56" s="4"/>
      <c r="K56" s="4"/>
      <c r="L56" s="4"/>
      <c r="M56" s="4"/>
      <c r="N56" s="4"/>
      <c r="O56" s="4"/>
      <c r="P56" s="4"/>
      <c r="Q56" s="4"/>
      <c r="R56" s="4"/>
      <c r="S56" s="4"/>
      <c r="T56" s="4"/>
    </row>
    <row r="57" spans="2:20" ht="15.75">
      <c r="B57" s="6"/>
      <c r="C57" s="8"/>
      <c r="D57" s="51"/>
      <c r="E57" s="4"/>
      <c r="F57" s="6"/>
      <c r="G57" s="6"/>
      <c r="H57" s="6"/>
      <c r="I57" s="4"/>
      <c r="J57" s="4"/>
      <c r="K57" s="4"/>
      <c r="L57" s="4"/>
      <c r="M57" s="4"/>
      <c r="N57" s="4"/>
      <c r="O57" s="4"/>
      <c r="P57" s="4"/>
      <c r="Q57" s="4"/>
      <c r="R57" s="4"/>
      <c r="S57" s="4"/>
      <c r="T57" s="4"/>
    </row>
    <row r="58" spans="2:20" ht="15.75">
      <c r="B58" s="6"/>
      <c r="C58" s="4"/>
      <c r="D58" s="51"/>
      <c r="E58" s="4"/>
      <c r="F58" s="6"/>
      <c r="G58" s="6"/>
      <c r="H58" s="6"/>
      <c r="I58" s="4"/>
      <c r="J58" s="4"/>
      <c r="K58" s="4"/>
      <c r="L58" s="4"/>
      <c r="M58" s="4"/>
      <c r="N58" s="4"/>
      <c r="O58" s="4"/>
      <c r="P58" s="4"/>
      <c r="Q58" s="4"/>
      <c r="R58" s="4"/>
      <c r="S58" s="4"/>
      <c r="T58" s="4"/>
    </row>
    <row r="59" spans="2:20" ht="15.75">
      <c r="B59" s="6"/>
      <c r="C59" s="4"/>
      <c r="D59" s="52"/>
      <c r="E59" s="8"/>
      <c r="F59" s="6"/>
      <c r="G59" s="6"/>
      <c r="H59" s="6"/>
      <c r="I59" s="4"/>
      <c r="J59" s="4"/>
      <c r="K59" s="4"/>
      <c r="L59" s="4"/>
      <c r="M59" s="4"/>
      <c r="N59" s="4"/>
      <c r="O59" s="4"/>
      <c r="P59" s="4"/>
      <c r="Q59" s="4"/>
      <c r="R59" s="4"/>
      <c r="S59" s="4"/>
      <c r="T59" s="4"/>
    </row>
    <row r="60" spans="2:20" ht="15.75">
      <c r="B60" s="6"/>
      <c r="C60" s="4"/>
      <c r="D60" s="52"/>
      <c r="E60" s="8"/>
      <c r="F60" s="6"/>
      <c r="G60" s="6"/>
      <c r="H60" s="6"/>
      <c r="I60" s="4"/>
      <c r="J60" s="4"/>
      <c r="K60" s="4"/>
      <c r="L60" s="4"/>
      <c r="M60" s="4"/>
      <c r="N60" s="4"/>
      <c r="O60" s="4"/>
      <c r="P60" s="4"/>
      <c r="Q60" s="4"/>
      <c r="R60" s="4"/>
      <c r="S60" s="4"/>
      <c r="T60" s="4"/>
    </row>
    <row r="61" spans="2:20" ht="15.75">
      <c r="B61" s="6"/>
      <c r="C61" s="8"/>
      <c r="D61" s="52"/>
      <c r="E61" s="8"/>
      <c r="F61" s="6"/>
      <c r="G61" s="6"/>
      <c r="H61" s="6"/>
      <c r="I61" s="4"/>
      <c r="J61" s="4"/>
      <c r="K61" s="4"/>
      <c r="L61" s="4"/>
      <c r="M61" s="4"/>
      <c r="N61" s="4"/>
      <c r="O61" s="4"/>
      <c r="P61" s="4"/>
      <c r="Q61" s="4"/>
      <c r="R61" s="4"/>
      <c r="S61" s="4"/>
      <c r="T61" s="4"/>
    </row>
    <row r="62" spans="2:20" ht="15.75">
      <c r="B62" s="6"/>
      <c r="C62" s="8"/>
      <c r="D62" s="52"/>
      <c r="E62" s="8"/>
      <c r="F62" s="6"/>
      <c r="G62" s="6"/>
      <c r="H62" s="6"/>
      <c r="I62" s="4"/>
      <c r="J62" s="4"/>
      <c r="K62" s="4"/>
      <c r="L62" s="4"/>
      <c r="M62" s="4"/>
      <c r="N62" s="4"/>
      <c r="O62" s="4"/>
      <c r="P62" s="4"/>
      <c r="Q62" s="4"/>
      <c r="R62" s="4"/>
      <c r="S62" s="4"/>
      <c r="T62" s="4"/>
    </row>
    <row r="63" spans="2:20" ht="15.75">
      <c r="B63" s="6"/>
      <c r="C63" s="8"/>
      <c r="D63" s="51"/>
      <c r="E63" s="4"/>
      <c r="F63" s="4"/>
      <c r="G63" s="4"/>
      <c r="H63" s="4"/>
      <c r="I63" s="4"/>
      <c r="J63" s="4"/>
      <c r="K63" s="4"/>
      <c r="L63" s="4"/>
      <c r="M63" s="4"/>
      <c r="N63" s="4"/>
      <c r="O63" s="4"/>
      <c r="P63" s="4"/>
      <c r="Q63" s="4"/>
      <c r="R63" s="4"/>
      <c r="S63" s="4"/>
      <c r="T63" s="4"/>
    </row>
    <row r="64" spans="2:20" ht="15.75">
      <c r="B64" s="6"/>
      <c r="C64" s="8"/>
      <c r="D64" s="51"/>
      <c r="E64" s="4"/>
      <c r="F64" s="4"/>
      <c r="G64" s="4"/>
      <c r="H64" s="4"/>
      <c r="I64" s="4"/>
      <c r="J64" s="4"/>
      <c r="K64" s="4"/>
      <c r="L64" s="4"/>
      <c r="M64" s="4"/>
      <c r="N64" s="4"/>
      <c r="O64" s="4"/>
      <c r="P64" s="4"/>
      <c r="Q64" s="4"/>
      <c r="R64" s="4"/>
      <c r="S64" s="4"/>
      <c r="T64" s="4"/>
    </row>
    <row r="65" spans="2:16" ht="15.75">
      <c r="B65" s="4"/>
      <c r="C65" s="4"/>
      <c r="D65" s="51"/>
      <c r="E65" s="4"/>
      <c r="F65" s="4"/>
      <c r="G65" s="4"/>
      <c r="H65" s="4"/>
      <c r="I65" s="4"/>
      <c r="J65" s="4"/>
      <c r="K65" s="4"/>
      <c r="L65" s="4"/>
      <c r="M65" s="4"/>
      <c r="N65" s="4"/>
      <c r="O65" s="4"/>
      <c r="P65" s="4"/>
    </row>
    <row r="66" spans="2:16" ht="15.75">
      <c r="B66" s="4"/>
      <c r="C66" s="4"/>
      <c r="D66" s="51"/>
      <c r="E66" s="4"/>
      <c r="F66" s="4"/>
      <c r="G66" s="4"/>
      <c r="H66" s="4"/>
      <c r="I66" s="4"/>
      <c r="J66" s="4"/>
      <c r="K66" s="4"/>
      <c r="L66" s="4"/>
      <c r="M66" s="4"/>
      <c r="N66" s="4"/>
      <c r="O66" s="4"/>
      <c r="P66" s="4"/>
    </row>
    <row r="67" spans="2:16" ht="15.75">
      <c r="B67" s="4"/>
      <c r="C67" s="4"/>
      <c r="D67" s="51"/>
      <c r="E67" s="4"/>
      <c r="F67" s="4"/>
      <c r="G67" s="4"/>
      <c r="H67" s="4"/>
      <c r="I67" s="4"/>
      <c r="J67" s="4"/>
      <c r="K67" s="4"/>
      <c r="L67" s="4"/>
      <c r="M67" s="4"/>
      <c r="N67" s="4"/>
      <c r="O67" s="4"/>
      <c r="P67" s="4"/>
    </row>
    <row r="68" spans="2:16" ht="15.75">
      <c r="B68" s="4"/>
      <c r="C68" s="4"/>
      <c r="D68" s="51"/>
      <c r="E68" s="4"/>
      <c r="F68" s="4"/>
      <c r="G68" s="4"/>
      <c r="H68" s="4"/>
      <c r="I68" s="4"/>
      <c r="J68" s="4"/>
      <c r="K68" s="4"/>
      <c r="L68" s="4"/>
      <c r="M68" s="4"/>
      <c r="N68" s="4"/>
      <c r="O68" s="4"/>
      <c r="P68" s="4"/>
    </row>
    <row r="69" spans="2:16" ht="15.75">
      <c r="B69" s="4"/>
      <c r="C69" s="4"/>
      <c r="D69" s="51"/>
      <c r="E69" s="4"/>
      <c r="F69" s="4"/>
      <c r="G69" s="4"/>
      <c r="H69" s="4"/>
      <c r="I69" s="4"/>
      <c r="J69" s="4"/>
      <c r="K69" s="4"/>
      <c r="L69" s="4"/>
      <c r="M69" s="4"/>
      <c r="N69" s="4"/>
      <c r="O69" s="4"/>
      <c r="P69" s="4"/>
    </row>
    <row r="70" spans="2:16" ht="15.75">
      <c r="B70" s="4"/>
      <c r="C70" s="4"/>
      <c r="D70" s="51"/>
      <c r="E70" s="4"/>
      <c r="F70" s="4"/>
      <c r="G70" s="4"/>
      <c r="H70" s="4"/>
      <c r="I70" s="4"/>
      <c r="J70" s="4"/>
      <c r="K70" s="4"/>
      <c r="L70" s="4"/>
      <c r="M70" s="4"/>
      <c r="N70" s="4"/>
      <c r="O70" s="4"/>
      <c r="P70" s="4"/>
    </row>
    <row r="71" spans="2:16" ht="15.75">
      <c r="B71" s="4"/>
      <c r="C71" s="4"/>
      <c r="D71" s="51"/>
      <c r="E71" s="4"/>
      <c r="F71" s="4"/>
      <c r="G71" s="4"/>
      <c r="H71" s="4"/>
      <c r="I71" s="4"/>
      <c r="J71" s="4"/>
      <c r="K71" s="4"/>
      <c r="L71" s="4"/>
      <c r="M71" s="4"/>
      <c r="N71" s="4"/>
      <c r="O71" s="4"/>
      <c r="P71" s="4"/>
    </row>
    <row r="72" spans="2:16" ht="15.75">
      <c r="B72" s="4"/>
      <c r="C72" s="4"/>
      <c r="D72" s="51"/>
      <c r="E72" s="4"/>
      <c r="F72" s="4"/>
      <c r="G72" s="4"/>
      <c r="H72" s="4"/>
      <c r="I72" s="4"/>
      <c r="J72" s="4"/>
      <c r="K72" s="4"/>
      <c r="L72" s="4"/>
      <c r="M72" s="4"/>
      <c r="N72" s="4"/>
      <c r="O72" s="4"/>
      <c r="P72" s="4"/>
    </row>
    <row r="73" spans="2:16" ht="15.75">
      <c r="B73" s="4"/>
      <c r="C73" s="4"/>
      <c r="D73" s="51"/>
      <c r="E73" s="4"/>
      <c r="F73" s="4"/>
      <c r="G73" s="4"/>
      <c r="H73" s="4"/>
      <c r="I73" s="4"/>
      <c r="J73" s="4"/>
      <c r="K73" s="4"/>
      <c r="L73" s="4"/>
      <c r="M73" s="4"/>
      <c r="N73" s="4"/>
      <c r="O73" s="4"/>
      <c r="P73" s="4"/>
    </row>
    <row r="74" spans="2:16" ht="15.75">
      <c r="B74" s="4"/>
      <c r="C74" s="4"/>
      <c r="D74" s="51"/>
      <c r="E74" s="4"/>
      <c r="F74" s="4"/>
      <c r="G74" s="4"/>
      <c r="H74" s="4"/>
      <c r="I74" s="4"/>
      <c r="J74" s="4"/>
      <c r="K74" s="4"/>
      <c r="L74" s="4"/>
      <c r="M74" s="4"/>
      <c r="N74" s="4"/>
      <c r="O74" s="4"/>
      <c r="P74" s="4"/>
    </row>
    <row r="75" spans="2:16" ht="15.75">
      <c r="B75" s="4"/>
      <c r="C75" s="4"/>
      <c r="D75" s="51"/>
      <c r="E75" s="4"/>
      <c r="F75" s="4"/>
      <c r="G75" s="4"/>
      <c r="H75" s="4"/>
      <c r="I75" s="4"/>
      <c r="J75" s="4"/>
      <c r="K75" s="4"/>
      <c r="L75" s="4"/>
      <c r="M75" s="4"/>
      <c r="N75" s="4"/>
      <c r="O75" s="4"/>
      <c r="P75" s="4"/>
    </row>
    <row r="76" spans="2:16" ht="15.75">
      <c r="B76" s="4"/>
      <c r="C76" s="4"/>
      <c r="D76" s="51"/>
      <c r="E76" s="4"/>
      <c r="F76" s="4"/>
      <c r="G76" s="4"/>
      <c r="H76" s="4"/>
      <c r="I76" s="4"/>
      <c r="J76" s="4"/>
      <c r="K76" s="4"/>
      <c r="L76" s="4"/>
      <c r="M76" s="4"/>
      <c r="N76" s="4"/>
      <c r="O76" s="4"/>
      <c r="P76" s="4"/>
    </row>
    <row r="77" spans="2:16" ht="15.75">
      <c r="B77" s="4"/>
      <c r="C77" s="4"/>
      <c r="D77" s="51"/>
      <c r="E77" s="4"/>
      <c r="F77" s="4"/>
      <c r="G77" s="4"/>
      <c r="H77" s="4"/>
      <c r="I77" s="4"/>
      <c r="J77" s="4"/>
      <c r="K77" s="4"/>
      <c r="L77" s="4"/>
      <c r="M77" s="4"/>
      <c r="N77" s="4"/>
      <c r="O77" s="4"/>
      <c r="P77" s="4"/>
    </row>
    <row r="78" spans="2:16" ht="15.75">
      <c r="B78" s="4"/>
      <c r="C78" s="4"/>
      <c r="D78" s="51"/>
      <c r="E78" s="4"/>
      <c r="F78" s="4"/>
      <c r="G78" s="4"/>
      <c r="H78" s="4"/>
      <c r="I78" s="4"/>
      <c r="J78" s="4"/>
      <c r="K78" s="4"/>
      <c r="L78" s="4"/>
      <c r="M78" s="4"/>
      <c r="N78" s="4"/>
      <c r="O78" s="4"/>
      <c r="P78" s="4"/>
    </row>
    <row r="79" spans="2:16" ht="15.75">
      <c r="B79" s="4"/>
      <c r="C79" s="4"/>
      <c r="D79" s="51"/>
      <c r="E79" s="4"/>
      <c r="F79" s="4"/>
      <c r="G79" s="4"/>
      <c r="H79" s="4"/>
      <c r="I79" s="4"/>
      <c r="J79" s="4"/>
      <c r="K79" s="4"/>
      <c r="L79" s="4"/>
      <c r="M79" s="4"/>
      <c r="N79" s="4"/>
      <c r="O79" s="4"/>
      <c r="P79" s="4"/>
    </row>
    <row r="80" spans="2:16" ht="15.75">
      <c r="B80" s="4"/>
      <c r="C80" s="4"/>
      <c r="D80" s="51"/>
      <c r="E80" s="4"/>
      <c r="F80" s="4"/>
      <c r="G80" s="4"/>
      <c r="H80" s="4"/>
      <c r="I80" s="4"/>
      <c r="J80" s="4"/>
      <c r="K80" s="4"/>
      <c r="L80" s="4"/>
      <c r="M80" s="4"/>
      <c r="N80" s="4"/>
      <c r="O80" s="4"/>
      <c r="P80" s="4"/>
    </row>
    <row r="81" spans="2:16" ht="15.75">
      <c r="B81" s="4"/>
      <c r="C81" s="4"/>
      <c r="D81" s="51"/>
      <c r="E81" s="4"/>
      <c r="F81" s="4"/>
      <c r="G81" s="4"/>
      <c r="H81" s="4"/>
      <c r="I81" s="4"/>
      <c r="J81" s="4"/>
      <c r="K81" s="4"/>
      <c r="L81" s="4"/>
      <c r="M81" s="4"/>
      <c r="N81" s="4"/>
      <c r="O81" s="4"/>
      <c r="P81" s="4"/>
    </row>
    <row r="82" spans="2:16" ht="15.75">
      <c r="B82" s="4"/>
      <c r="C82" s="4"/>
      <c r="D82" s="51"/>
      <c r="E82" s="4"/>
      <c r="F82" s="4"/>
      <c r="G82" s="4"/>
      <c r="H82" s="4"/>
      <c r="I82" s="4"/>
      <c r="J82" s="4"/>
      <c r="K82" s="4"/>
      <c r="L82" s="4"/>
      <c r="M82" s="4"/>
      <c r="N82" s="4"/>
      <c r="O82" s="4"/>
      <c r="P82" s="4"/>
    </row>
    <row r="83" spans="2:16" ht="15.75">
      <c r="B83" s="4"/>
      <c r="C83" s="4"/>
      <c r="D83" s="51"/>
      <c r="E83" s="4"/>
      <c r="F83" s="4"/>
      <c r="G83" s="4"/>
      <c r="H83" s="4"/>
      <c r="I83" s="4"/>
      <c r="J83" s="4"/>
      <c r="K83" s="4"/>
      <c r="L83" s="4"/>
      <c r="M83" s="4"/>
      <c r="N83" s="4"/>
      <c r="O83" s="4"/>
      <c r="P83" s="4"/>
    </row>
    <row r="84" spans="2:16" ht="15.75">
      <c r="B84" s="4"/>
      <c r="C84" s="4"/>
      <c r="D84" s="51"/>
      <c r="E84" s="4"/>
      <c r="F84" s="4"/>
      <c r="G84" s="4"/>
      <c r="H84" s="4"/>
      <c r="I84" s="4"/>
      <c r="J84" s="4"/>
      <c r="K84" s="4"/>
      <c r="L84" s="4"/>
      <c r="M84" s="4"/>
      <c r="N84" s="4"/>
      <c r="O84" s="4"/>
      <c r="P84" s="4"/>
    </row>
    <row r="85" spans="2:16" ht="15.75">
      <c r="B85" s="4"/>
      <c r="C85" s="4"/>
      <c r="D85" s="51"/>
      <c r="E85" s="4"/>
      <c r="F85" s="4"/>
      <c r="G85" s="4"/>
      <c r="H85" s="4"/>
      <c r="I85" s="4"/>
      <c r="J85" s="4"/>
      <c r="K85" s="4"/>
      <c r="L85" s="4"/>
      <c r="M85" s="4"/>
      <c r="N85" s="4"/>
      <c r="O85" s="4"/>
      <c r="P85" s="4"/>
    </row>
    <row r="86" spans="2:16" ht="15.75">
      <c r="B86" s="4"/>
      <c r="C86" s="4"/>
      <c r="D86" s="51"/>
      <c r="E86" s="4"/>
      <c r="F86" s="4"/>
      <c r="G86" s="4"/>
      <c r="H86" s="4"/>
      <c r="I86" s="4"/>
      <c r="J86" s="4"/>
      <c r="K86" s="4"/>
      <c r="L86" s="4"/>
      <c r="M86" s="4"/>
      <c r="N86" s="4"/>
      <c r="O86" s="4"/>
      <c r="P86" s="4"/>
    </row>
    <row r="87" spans="2:16" ht="15.75">
      <c r="B87" s="4"/>
      <c r="C87" s="4"/>
      <c r="D87" s="51"/>
      <c r="E87" s="4"/>
      <c r="F87" s="4"/>
      <c r="G87" s="4"/>
      <c r="H87" s="4"/>
      <c r="I87" s="4"/>
      <c r="J87" s="4"/>
      <c r="K87" s="4"/>
      <c r="L87" s="4"/>
      <c r="M87" s="4"/>
      <c r="N87" s="4"/>
      <c r="O87" s="4"/>
      <c r="P87" s="4"/>
    </row>
    <row r="88" spans="2:16" ht="15.75">
      <c r="B88" s="4"/>
      <c r="C88" s="4"/>
      <c r="D88" s="51"/>
      <c r="E88" s="4"/>
      <c r="F88" s="4"/>
      <c r="G88" s="4"/>
      <c r="H88" s="4"/>
      <c r="I88" s="4"/>
      <c r="J88" s="4"/>
      <c r="K88" s="4"/>
      <c r="L88" s="4"/>
      <c r="M88" s="4"/>
      <c r="N88" s="4"/>
      <c r="O88" s="4"/>
      <c r="P88" s="4"/>
    </row>
    <row r="89" spans="2:16" ht="15.75">
      <c r="B89" s="4"/>
      <c r="C89" s="4"/>
      <c r="D89" s="51"/>
      <c r="E89" s="4"/>
      <c r="F89" s="4"/>
      <c r="G89" s="4"/>
      <c r="H89" s="4"/>
      <c r="I89" s="4"/>
      <c r="J89" s="4"/>
      <c r="K89" s="4"/>
      <c r="L89" s="4"/>
      <c r="M89" s="4"/>
      <c r="N89" s="4"/>
      <c r="O89" s="4"/>
      <c r="P89" s="4"/>
    </row>
    <row r="90" spans="2:16" ht="15.75">
      <c r="B90" s="4"/>
      <c r="C90" s="4"/>
      <c r="D90" s="51"/>
      <c r="E90" s="4"/>
      <c r="F90" s="4"/>
      <c r="G90" s="4"/>
      <c r="H90" s="4"/>
      <c r="I90" s="4"/>
      <c r="J90" s="4"/>
      <c r="K90" s="4"/>
      <c r="L90" s="4"/>
      <c r="M90" s="4"/>
      <c r="N90" s="4"/>
      <c r="O90" s="4"/>
      <c r="P90" s="4"/>
    </row>
    <row r="91" spans="2:16" ht="15.75">
      <c r="B91" s="4"/>
      <c r="C91" s="4"/>
      <c r="D91" s="51"/>
      <c r="E91" s="4"/>
      <c r="F91" s="4"/>
      <c r="G91" s="4"/>
      <c r="H91" s="4"/>
      <c r="I91" s="4"/>
      <c r="J91" s="4"/>
      <c r="K91" s="4"/>
      <c r="L91" s="4"/>
      <c r="M91" s="4"/>
      <c r="N91" s="4"/>
      <c r="O91" s="4"/>
      <c r="P91" s="4"/>
    </row>
    <row r="92" spans="2:16" ht="15.75">
      <c r="B92" s="4"/>
      <c r="C92" s="4"/>
      <c r="D92" s="51"/>
      <c r="E92" s="4"/>
      <c r="F92" s="4"/>
      <c r="G92" s="4"/>
      <c r="H92" s="4"/>
      <c r="I92" s="4"/>
      <c r="J92" s="4"/>
      <c r="K92" s="4"/>
      <c r="L92" s="4"/>
      <c r="M92" s="4"/>
      <c r="N92" s="4"/>
      <c r="O92" s="4"/>
      <c r="P92" s="4"/>
    </row>
    <row r="93" spans="2:16" ht="15.75">
      <c r="B93" s="4"/>
      <c r="C93" s="4"/>
      <c r="D93" s="51"/>
      <c r="E93" s="4"/>
      <c r="F93" s="4"/>
      <c r="G93" s="4"/>
      <c r="H93" s="4"/>
      <c r="I93" s="4"/>
      <c r="J93" s="4"/>
      <c r="K93" s="4"/>
      <c r="L93" s="4"/>
      <c r="M93" s="4"/>
      <c r="N93" s="4"/>
      <c r="O93" s="4"/>
      <c r="P93" s="4"/>
    </row>
    <row r="94" spans="2:16" ht="15.75">
      <c r="B94" s="4"/>
      <c r="C94" s="4"/>
      <c r="D94" s="51"/>
      <c r="E94" s="4"/>
      <c r="F94" s="4"/>
      <c r="G94" s="4"/>
      <c r="H94" s="4"/>
      <c r="I94" s="4"/>
      <c r="J94" s="4"/>
      <c r="K94" s="4"/>
      <c r="L94" s="4"/>
      <c r="M94" s="4"/>
      <c r="N94" s="4"/>
      <c r="O94" s="4"/>
      <c r="P94" s="4"/>
    </row>
    <row r="95" spans="2:16" ht="15.75">
      <c r="B95" s="4"/>
      <c r="C95" s="4"/>
      <c r="D95" s="51"/>
      <c r="E95" s="4"/>
      <c r="F95" s="4"/>
      <c r="G95" s="4"/>
      <c r="H95" s="4"/>
      <c r="I95" s="4"/>
      <c r="J95" s="4"/>
      <c r="K95" s="4"/>
      <c r="L95" s="4"/>
      <c r="M95" s="4"/>
      <c r="N95" s="4"/>
      <c r="O95" s="4"/>
      <c r="P95" s="4"/>
    </row>
    <row r="96" spans="2:16" ht="15.75">
      <c r="B96" s="4"/>
      <c r="C96" s="4"/>
      <c r="D96" s="51"/>
      <c r="E96" s="4"/>
      <c r="F96" s="4"/>
      <c r="G96" s="4"/>
      <c r="H96" s="4"/>
      <c r="I96" s="4"/>
      <c r="J96" s="4"/>
      <c r="K96" s="4"/>
      <c r="L96" s="4"/>
      <c r="M96" s="4"/>
      <c r="N96" s="4"/>
      <c r="O96" s="4"/>
      <c r="P96" s="4"/>
    </row>
    <row r="97" spans="2:16" ht="15.75">
      <c r="B97" s="4"/>
      <c r="C97" s="4"/>
      <c r="D97" s="51"/>
      <c r="E97" s="4"/>
      <c r="F97" s="4"/>
      <c r="G97" s="4"/>
      <c r="H97" s="4"/>
      <c r="I97" s="4"/>
      <c r="J97" s="4"/>
      <c r="K97" s="4"/>
      <c r="L97" s="4"/>
      <c r="M97" s="4"/>
      <c r="N97" s="4"/>
      <c r="O97" s="4"/>
      <c r="P97" s="4"/>
    </row>
    <row r="98" spans="2:16" ht="15.75">
      <c r="B98" s="4"/>
      <c r="C98" s="4"/>
      <c r="D98" s="51"/>
      <c r="E98" s="4"/>
      <c r="F98" s="4"/>
      <c r="G98" s="4"/>
      <c r="H98" s="4"/>
      <c r="I98" s="4"/>
      <c r="J98" s="4"/>
      <c r="K98" s="4"/>
      <c r="L98" s="4"/>
      <c r="M98" s="4"/>
      <c r="N98" s="4"/>
      <c r="O98" s="4"/>
      <c r="P98" s="4"/>
    </row>
    <row r="99" spans="2:16" ht="15.75">
      <c r="B99" s="4"/>
      <c r="C99" s="4"/>
      <c r="I99" s="4"/>
      <c r="J99" s="4"/>
      <c r="K99" s="4"/>
      <c r="L99" s="4"/>
      <c r="M99" s="4"/>
      <c r="N99" s="4"/>
      <c r="O99" s="4"/>
      <c r="P99" s="4"/>
    </row>
    <row r="100" spans="2:16" ht="15.75">
      <c r="B100" s="4"/>
      <c r="C100" s="4"/>
      <c r="I100" s="4"/>
      <c r="J100" s="4"/>
      <c r="K100" s="4"/>
      <c r="L100" s="4"/>
      <c r="M100" s="4"/>
      <c r="N100" s="4"/>
      <c r="O100" s="4"/>
      <c r="P100" s="4"/>
    </row>
  </sheetData>
  <sheetProtection/>
  <mergeCells count="21">
    <mergeCell ref="M7:M8"/>
    <mergeCell ref="N7:N8"/>
    <mergeCell ref="I7:I8"/>
    <mergeCell ref="J7:J8"/>
    <mergeCell ref="K7:K8"/>
    <mergeCell ref="L7:L8"/>
    <mergeCell ref="O7:O8"/>
    <mergeCell ref="T7:T8"/>
    <mergeCell ref="P7:P8"/>
    <mergeCell ref="Q7:Q8"/>
    <mergeCell ref="R7:R8"/>
    <mergeCell ref="S7:S8"/>
    <mergeCell ref="B46:C46"/>
    <mergeCell ref="E44:H44"/>
    <mergeCell ref="B5:H5"/>
    <mergeCell ref="B7:B8"/>
    <mergeCell ref="C7:C8"/>
    <mergeCell ref="H7:H8"/>
    <mergeCell ref="D7:D8"/>
    <mergeCell ref="E7:E8"/>
    <mergeCell ref="F7:G7"/>
  </mergeCells>
  <printOptions/>
  <pageMargins left="0.75" right="0.75" top="1" bottom="1" header="0.5" footer="0.5"/>
  <pageSetup fitToHeight="1" fitToWidth="1" orientation="portrait" scale="44" r:id="rId1"/>
  <colBreaks count="1" manualBreakCount="1">
    <brk id="8" max="65535" man="1"/>
  </colBreaks>
  <ignoredErrors>
    <ignoredError sqref="B9:B12 B36:B41 B15:B29 B31:B34" numberStoredAsText="1"/>
  </ignoredErrors>
</worksheet>
</file>

<file path=xl/worksheets/sheet5.xml><?xml version="1.0" encoding="utf-8"?>
<worksheet xmlns="http://schemas.openxmlformats.org/spreadsheetml/2006/main" xmlns:r="http://schemas.openxmlformats.org/officeDocument/2006/relationships">
  <sheetPr>
    <tabColor rgb="FFFFFF00"/>
    <pageSetUpPr fitToPage="1"/>
  </sheetPr>
  <dimension ref="B2:R33"/>
  <sheetViews>
    <sheetView zoomScale="75" zoomScaleNormal="75" zoomScaleSheetLayoutView="86" zoomScalePageLayoutView="0" workbookViewId="0" topLeftCell="A1">
      <selection activeCell="I12" sqref="I12"/>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4" customWidth="1"/>
    <col min="7" max="7" width="14.7109375" style="4" customWidth="1"/>
    <col min="8" max="8" width="15.8515625" style="4"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6" t="s">
        <v>644</v>
      </c>
    </row>
    <row r="3" spans="2:8" s="12" customFormat="1" ht="15.75">
      <c r="B3" s="1" t="s">
        <v>772</v>
      </c>
      <c r="F3" s="45"/>
      <c r="G3" s="45"/>
      <c r="H3" s="45"/>
    </row>
    <row r="4" spans="2:8" s="12" customFormat="1" ht="15.75">
      <c r="B4" s="1" t="s">
        <v>773</v>
      </c>
      <c r="F4" s="45"/>
      <c r="G4" s="45"/>
      <c r="H4" s="45"/>
    </row>
    <row r="7" spans="2:8" ht="18.75">
      <c r="B7" s="540" t="s">
        <v>59</v>
      </c>
      <c r="C7" s="540"/>
      <c r="D7" s="540"/>
      <c r="E7" s="540"/>
      <c r="F7" s="540"/>
      <c r="G7" s="46"/>
      <c r="H7" s="46"/>
    </row>
    <row r="8" spans="3:7" ht="16.5" customHeight="1" thickBot="1">
      <c r="C8" s="19"/>
      <c r="D8" s="19"/>
      <c r="E8" s="19"/>
      <c r="F8" s="19"/>
      <c r="G8" s="18"/>
    </row>
    <row r="9" spans="2:18" ht="25.5" customHeight="1">
      <c r="B9" s="522" t="s">
        <v>10</v>
      </c>
      <c r="C9" s="524" t="s">
        <v>201</v>
      </c>
      <c r="D9" s="543" t="s">
        <v>148</v>
      </c>
      <c r="E9" s="543" t="s">
        <v>147</v>
      </c>
      <c r="F9" s="545" t="s">
        <v>651</v>
      </c>
      <c r="G9" s="44"/>
      <c r="H9" s="44"/>
      <c r="I9" s="538"/>
      <c r="J9" s="539"/>
      <c r="K9" s="538"/>
      <c r="L9" s="539"/>
      <c r="M9" s="538"/>
      <c r="N9" s="539"/>
      <c r="O9" s="538"/>
      <c r="P9" s="539"/>
      <c r="Q9" s="539"/>
      <c r="R9" s="539"/>
    </row>
    <row r="10" spans="2:18" ht="36.75" customHeight="1" thickBot="1">
      <c r="B10" s="523"/>
      <c r="C10" s="542"/>
      <c r="D10" s="544"/>
      <c r="E10" s="544"/>
      <c r="F10" s="546"/>
      <c r="G10" s="43"/>
      <c r="H10" s="44"/>
      <c r="I10" s="538"/>
      <c r="J10" s="538"/>
      <c r="K10" s="538"/>
      <c r="L10" s="538"/>
      <c r="M10" s="538"/>
      <c r="N10" s="539"/>
      <c r="O10" s="538"/>
      <c r="P10" s="539"/>
      <c r="Q10" s="539"/>
      <c r="R10" s="539"/>
    </row>
    <row r="11" spans="2:18" s="60" customFormat="1" ht="36.75" customHeight="1">
      <c r="B11" s="306"/>
      <c r="C11" s="450" t="s">
        <v>779</v>
      </c>
      <c r="D11" s="361">
        <v>228</v>
      </c>
      <c r="E11" s="361">
        <v>23</v>
      </c>
      <c r="F11" s="307"/>
      <c r="G11" s="77"/>
      <c r="H11" s="77"/>
      <c r="I11" s="78"/>
      <c r="J11" s="78"/>
      <c r="K11" s="78"/>
      <c r="L11" s="78"/>
      <c r="M11" s="78"/>
      <c r="N11" s="65"/>
      <c r="O11" s="78"/>
      <c r="P11" s="65"/>
      <c r="Q11" s="65"/>
      <c r="R11" s="65"/>
    </row>
    <row r="12" spans="2:18" s="60" customFormat="1" ht="18.75">
      <c r="B12" s="308" t="s">
        <v>80</v>
      </c>
      <c r="C12" s="79" t="s">
        <v>38</v>
      </c>
      <c r="D12" s="430">
        <v>5</v>
      </c>
      <c r="E12" s="59"/>
      <c r="F12" s="309"/>
      <c r="G12" s="61"/>
      <c r="H12" s="61"/>
      <c r="I12" s="61"/>
      <c r="J12" s="61"/>
      <c r="K12" s="61"/>
      <c r="L12" s="61"/>
      <c r="M12" s="61"/>
      <c r="N12" s="61"/>
      <c r="O12" s="61"/>
      <c r="P12" s="61"/>
      <c r="Q12" s="61"/>
      <c r="R12" s="61"/>
    </row>
    <row r="13" spans="2:18" s="60" customFormat="1" ht="18.75">
      <c r="B13" s="308" t="s">
        <v>81</v>
      </c>
      <c r="C13" s="80" t="s">
        <v>860</v>
      </c>
      <c r="D13" s="385">
        <v>3</v>
      </c>
      <c r="E13" s="59"/>
      <c r="F13" s="309"/>
      <c r="G13" s="61"/>
      <c r="H13" s="61"/>
      <c r="I13" s="61"/>
      <c r="J13" s="61"/>
      <c r="K13" s="61"/>
      <c r="L13" s="61"/>
      <c r="M13" s="61"/>
      <c r="N13" s="61"/>
      <c r="O13" s="61"/>
      <c r="P13" s="61"/>
      <c r="Q13" s="61"/>
      <c r="R13" s="61"/>
    </row>
    <row r="14" spans="2:18" s="60" customFormat="1" ht="18.75">
      <c r="B14" s="308" t="s">
        <v>82</v>
      </c>
      <c r="C14" s="80" t="s">
        <v>861</v>
      </c>
      <c r="D14" s="385">
        <v>1</v>
      </c>
      <c r="E14" s="59"/>
      <c r="F14" s="309"/>
      <c r="G14" s="61"/>
      <c r="H14" s="61"/>
      <c r="I14" s="61"/>
      <c r="J14" s="61"/>
      <c r="K14" s="61"/>
      <c r="L14" s="61"/>
      <c r="M14" s="61"/>
      <c r="N14" s="61"/>
      <c r="O14" s="61"/>
      <c r="P14" s="61"/>
      <c r="Q14" s="61"/>
      <c r="R14" s="61"/>
    </row>
    <row r="15" spans="2:18" s="60" customFormat="1" ht="18.75">
      <c r="B15" s="308" t="s">
        <v>83</v>
      </c>
      <c r="C15" s="80" t="s">
        <v>862</v>
      </c>
      <c r="D15" s="385">
        <v>1</v>
      </c>
      <c r="E15" s="59"/>
      <c r="F15" s="309"/>
      <c r="G15" s="61"/>
      <c r="H15" s="61"/>
      <c r="I15" s="61"/>
      <c r="J15" s="61"/>
      <c r="K15" s="61"/>
      <c r="L15" s="61"/>
      <c r="M15" s="61"/>
      <c r="N15" s="61"/>
      <c r="O15" s="61"/>
      <c r="P15" s="61"/>
      <c r="Q15" s="61"/>
      <c r="R15" s="61"/>
    </row>
    <row r="16" spans="2:18" s="60" customFormat="1" ht="18.75">
      <c r="B16" s="308" t="s">
        <v>84</v>
      </c>
      <c r="C16" s="80"/>
      <c r="D16" s="59"/>
      <c r="E16" s="59"/>
      <c r="F16" s="309"/>
      <c r="G16" s="61"/>
      <c r="H16" s="61"/>
      <c r="I16" s="61"/>
      <c r="J16" s="61"/>
      <c r="K16" s="61"/>
      <c r="L16" s="61"/>
      <c r="M16" s="61"/>
      <c r="N16" s="61"/>
      <c r="O16" s="61"/>
      <c r="P16" s="61"/>
      <c r="Q16" s="61"/>
      <c r="R16" s="61"/>
    </row>
    <row r="17" spans="2:18" s="60" customFormat="1" ht="13.5" customHeight="1">
      <c r="B17" s="310"/>
      <c r="C17" s="80"/>
      <c r="D17" s="59"/>
      <c r="E17" s="59"/>
      <c r="F17" s="309"/>
      <c r="G17" s="61"/>
      <c r="H17" s="61"/>
      <c r="I17" s="61"/>
      <c r="J17" s="61"/>
      <c r="K17" s="61"/>
      <c r="L17" s="61"/>
      <c r="M17" s="61"/>
      <c r="N17" s="61"/>
      <c r="O17" s="61"/>
      <c r="P17" s="61"/>
      <c r="Q17" s="61"/>
      <c r="R17" s="61"/>
    </row>
    <row r="18" spans="2:18" s="60" customFormat="1" ht="18.75">
      <c r="B18" s="308" t="s">
        <v>85</v>
      </c>
      <c r="C18" s="79" t="s">
        <v>39</v>
      </c>
      <c r="D18" s="59"/>
      <c r="E18" s="59"/>
      <c r="F18" s="309"/>
      <c r="G18" s="61"/>
      <c r="H18" s="61"/>
      <c r="I18" s="61"/>
      <c r="J18" s="61"/>
      <c r="K18" s="61"/>
      <c r="L18" s="61"/>
      <c r="M18" s="61"/>
      <c r="N18" s="61"/>
      <c r="O18" s="61"/>
      <c r="P18" s="61"/>
      <c r="Q18" s="61"/>
      <c r="R18" s="61"/>
    </row>
    <row r="19" spans="2:18" s="60" customFormat="1" ht="18.75">
      <c r="B19" s="308" t="s">
        <v>86</v>
      </c>
      <c r="C19" s="58" t="s">
        <v>131</v>
      </c>
      <c r="D19" s="59"/>
      <c r="E19" s="59"/>
      <c r="F19" s="309"/>
      <c r="G19" s="61"/>
      <c r="H19" s="61"/>
      <c r="I19" s="61"/>
      <c r="J19" s="61"/>
      <c r="K19" s="61"/>
      <c r="L19" s="61"/>
      <c r="M19" s="61"/>
      <c r="N19" s="61"/>
      <c r="O19" s="61"/>
      <c r="P19" s="61"/>
      <c r="Q19" s="61"/>
      <c r="R19" s="61"/>
    </row>
    <row r="20" spans="2:18" s="60" customFormat="1" ht="18.75">
      <c r="B20" s="308" t="s">
        <v>87</v>
      </c>
      <c r="C20" s="58"/>
      <c r="D20" s="59"/>
      <c r="E20" s="59"/>
      <c r="F20" s="309"/>
      <c r="G20" s="61"/>
      <c r="H20" s="61"/>
      <c r="I20" s="61"/>
      <c r="J20" s="61"/>
      <c r="K20" s="61"/>
      <c r="L20" s="61"/>
      <c r="M20" s="61"/>
      <c r="N20" s="61"/>
      <c r="O20" s="61"/>
      <c r="P20" s="61"/>
      <c r="Q20" s="61"/>
      <c r="R20" s="61"/>
    </row>
    <row r="21" spans="2:18" s="60" customFormat="1" ht="18.75">
      <c r="B21" s="308" t="s">
        <v>88</v>
      </c>
      <c r="C21" s="58"/>
      <c r="D21" s="59"/>
      <c r="E21" s="59"/>
      <c r="F21" s="309"/>
      <c r="G21" s="61"/>
      <c r="H21" s="61"/>
      <c r="I21" s="61"/>
      <c r="J21" s="61"/>
      <c r="K21" s="61"/>
      <c r="L21" s="61"/>
      <c r="M21" s="61"/>
      <c r="N21" s="61"/>
      <c r="O21" s="61"/>
      <c r="P21" s="61"/>
      <c r="Q21" s="61"/>
      <c r="R21" s="61"/>
    </row>
    <row r="22" spans="2:18" s="41" customFormat="1" ht="36.75" customHeight="1" thickBot="1">
      <c r="B22" s="311"/>
      <c r="C22" s="312" t="s">
        <v>780</v>
      </c>
      <c r="D22" s="384">
        <v>223</v>
      </c>
      <c r="E22" s="384">
        <v>23</v>
      </c>
      <c r="F22" s="313"/>
      <c r="G22" s="81"/>
      <c r="H22" s="81"/>
      <c r="I22" s="81"/>
      <c r="J22" s="81"/>
      <c r="K22" s="81"/>
      <c r="L22" s="81"/>
      <c r="M22" s="81"/>
      <c r="N22" s="81"/>
      <c r="O22" s="81"/>
      <c r="P22" s="81"/>
      <c r="Q22" s="81"/>
      <c r="R22" s="81"/>
    </row>
    <row r="23" spans="2:18" s="60" customFormat="1" ht="18.75">
      <c r="B23" s="82"/>
      <c r="C23" s="83"/>
      <c r="D23" s="61"/>
      <c r="E23" s="61"/>
      <c r="F23" s="61"/>
      <c r="G23" s="61"/>
      <c r="H23" s="61"/>
      <c r="I23" s="61"/>
      <c r="J23" s="61"/>
      <c r="K23" s="61"/>
      <c r="L23" s="61"/>
      <c r="M23" s="61"/>
      <c r="N23" s="61"/>
      <c r="O23" s="61"/>
      <c r="P23" s="61"/>
      <c r="Q23" s="61"/>
      <c r="R23" s="61"/>
    </row>
    <row r="24" spans="6:18" s="60" customFormat="1" ht="18.75">
      <c r="F24" s="61"/>
      <c r="G24" s="61"/>
      <c r="H24" s="61"/>
      <c r="I24" s="61"/>
      <c r="J24" s="61"/>
      <c r="K24" s="61"/>
      <c r="L24" s="61"/>
      <c r="M24" s="61"/>
      <c r="N24" s="61"/>
      <c r="O24" s="61"/>
      <c r="P24" s="61"/>
      <c r="Q24" s="61"/>
      <c r="R24" s="61"/>
    </row>
    <row r="25" spans="3:18" s="60" customFormat="1" ht="18.75">
      <c r="C25" s="60" t="s">
        <v>667</v>
      </c>
      <c r="F25" s="61"/>
      <c r="G25" s="61"/>
      <c r="H25" s="61"/>
      <c r="I25" s="61"/>
      <c r="J25" s="61"/>
      <c r="K25" s="61"/>
      <c r="L25" s="61"/>
      <c r="M25" s="61"/>
      <c r="N25" s="61"/>
      <c r="O25" s="61"/>
      <c r="P25" s="61"/>
      <c r="Q25" s="61"/>
      <c r="R25" s="61"/>
    </row>
    <row r="26" spans="3:18" s="60" customFormat="1" ht="18.75">
      <c r="C26" s="60" t="s">
        <v>668</v>
      </c>
      <c r="F26" s="61"/>
      <c r="G26" s="61"/>
      <c r="H26" s="61"/>
      <c r="I26" s="61"/>
      <c r="J26" s="61"/>
      <c r="K26" s="61"/>
      <c r="L26" s="61"/>
      <c r="M26" s="61"/>
      <c r="N26" s="61"/>
      <c r="O26" s="61"/>
      <c r="P26" s="61"/>
      <c r="Q26" s="61"/>
      <c r="R26" s="61"/>
    </row>
    <row r="27" spans="6:18" s="60" customFormat="1" ht="18.75">
      <c r="F27" s="61"/>
      <c r="G27" s="61"/>
      <c r="H27" s="61"/>
      <c r="I27" s="61"/>
      <c r="J27" s="61"/>
      <c r="K27" s="61"/>
      <c r="L27" s="61"/>
      <c r="M27" s="61"/>
      <c r="N27" s="61"/>
      <c r="O27" s="61"/>
      <c r="P27" s="61"/>
      <c r="Q27" s="61"/>
      <c r="R27" s="61"/>
    </row>
    <row r="28" spans="6:18" s="60" customFormat="1" ht="18.75" customHeight="1">
      <c r="F28" s="61"/>
      <c r="G28" s="61"/>
      <c r="H28" s="61"/>
      <c r="I28" s="61"/>
      <c r="J28" s="61"/>
      <c r="K28" s="61"/>
      <c r="L28" s="61"/>
      <c r="M28" s="61"/>
      <c r="N28" s="61"/>
      <c r="O28" s="61"/>
      <c r="P28" s="61"/>
      <c r="Q28" s="61"/>
      <c r="R28" s="61"/>
    </row>
    <row r="29" spans="2:18" s="60" customFormat="1" ht="18.75">
      <c r="B29" s="2" t="s">
        <v>775</v>
      </c>
      <c r="C29" s="62"/>
      <c r="E29" s="541" t="s">
        <v>662</v>
      </c>
      <c r="F29" s="541"/>
      <c r="G29" s="541"/>
      <c r="H29" s="61"/>
      <c r="I29" s="61"/>
      <c r="J29" s="61"/>
      <c r="K29" s="61"/>
      <c r="L29" s="61"/>
      <c r="M29" s="61"/>
      <c r="N29" s="61"/>
      <c r="O29" s="61"/>
      <c r="P29" s="61"/>
      <c r="Q29" s="61"/>
      <c r="R29" s="61"/>
    </row>
    <row r="30" spans="4:18" ht="18.75">
      <c r="D30" s="63" t="s">
        <v>75</v>
      </c>
      <c r="I30" s="4"/>
      <c r="J30" s="4"/>
      <c r="K30" s="4"/>
      <c r="L30" s="4"/>
      <c r="M30" s="4"/>
      <c r="N30" s="4"/>
      <c r="O30" s="4"/>
      <c r="P30" s="4"/>
      <c r="Q30" s="4"/>
      <c r="R30" s="4"/>
    </row>
    <row r="33" ht="15.75">
      <c r="K33" s="2" t="s">
        <v>664</v>
      </c>
    </row>
  </sheetData>
  <sheetProtection/>
  <mergeCells count="17">
    <mergeCell ref="R9:R10"/>
    <mergeCell ref="K9:K10"/>
    <mergeCell ref="L9:L10"/>
    <mergeCell ref="M9:M10"/>
    <mergeCell ref="N9:N10"/>
    <mergeCell ref="Q9:Q10"/>
    <mergeCell ref="O9:O10"/>
    <mergeCell ref="P9:P10"/>
    <mergeCell ref="B7:F7"/>
    <mergeCell ref="E29:G29"/>
    <mergeCell ref="I9:I10"/>
    <mergeCell ref="J9:J10"/>
    <mergeCell ref="B9:B10"/>
    <mergeCell ref="C9:C10"/>
    <mergeCell ref="D9:D10"/>
    <mergeCell ref="E9:E10"/>
    <mergeCell ref="F9:F10"/>
  </mergeCells>
  <printOptions/>
  <pageMargins left="0.47" right="0.38" top="1" bottom="1" header="0.5" footer="0.5"/>
  <pageSetup fitToHeight="1" fitToWidth="1" orientation="landscape" scale="73" r:id="rId1"/>
  <ignoredErrors>
    <ignoredError sqref="B12:B21" numberStoredAsText="1"/>
  </ignoredErrors>
</worksheet>
</file>

<file path=xl/worksheets/sheet6.xml><?xml version="1.0" encoding="utf-8"?>
<worksheet xmlns="http://schemas.openxmlformats.org/spreadsheetml/2006/main" xmlns:r="http://schemas.openxmlformats.org/officeDocument/2006/relationships">
  <sheetPr>
    <tabColor rgb="FFFFFF00"/>
    <pageSetUpPr fitToPage="1"/>
  </sheetPr>
  <dimension ref="B2:R52"/>
  <sheetViews>
    <sheetView zoomScale="75" zoomScaleNormal="75" zoomScalePageLayoutView="0" workbookViewId="0" topLeftCell="A1">
      <selection activeCell="S21" sqref="S21"/>
    </sheetView>
  </sheetViews>
  <sheetFormatPr defaultColWidth="9.140625" defaultRowHeight="12.75"/>
  <cols>
    <col min="1" max="2" width="9.140625" style="2" customWidth="1"/>
    <col min="3" max="3" width="73.140625" style="2" customWidth="1"/>
    <col min="4" max="4" width="11.00390625" style="2" customWidth="1"/>
    <col min="5" max="16" width="9.140625" style="2" customWidth="1"/>
    <col min="17" max="17" width="22.28125" style="2" customWidth="1"/>
    <col min="18" max="18" width="13.140625" style="4" customWidth="1"/>
    <col min="19" max="16384" width="9.140625" style="2" customWidth="1"/>
  </cols>
  <sheetData>
    <row r="2" spans="2:17" ht="15.75">
      <c r="B2" s="1" t="s">
        <v>772</v>
      </c>
      <c r="Q2" s="16" t="s">
        <v>643</v>
      </c>
    </row>
    <row r="3" ht="15.75">
      <c r="B3" s="1" t="s">
        <v>773</v>
      </c>
    </row>
    <row r="4" ht="15.75">
      <c r="E4" s="9"/>
    </row>
    <row r="5" spans="2:17" ht="20.25">
      <c r="B5" s="526" t="s">
        <v>69</v>
      </c>
      <c r="C5" s="526"/>
      <c r="D5" s="526"/>
      <c r="E5" s="526"/>
      <c r="F5" s="526"/>
      <c r="G5" s="526"/>
      <c r="H5" s="526"/>
      <c r="I5" s="526"/>
      <c r="J5" s="526"/>
      <c r="K5" s="526"/>
      <c r="L5" s="526"/>
      <c r="M5" s="526"/>
      <c r="N5" s="526"/>
      <c r="O5" s="526"/>
      <c r="P5" s="526"/>
      <c r="Q5" s="526"/>
    </row>
    <row r="6" spans="5:12" ht="15.75">
      <c r="E6" s="10"/>
      <c r="F6" s="10"/>
      <c r="G6" s="10"/>
      <c r="H6" s="10"/>
      <c r="I6" s="10"/>
      <c r="J6" s="10"/>
      <c r="K6" s="10"/>
      <c r="L6" s="10"/>
    </row>
    <row r="7" spans="3:18" ht="15.75">
      <c r="C7" s="553"/>
      <c r="D7" s="553"/>
      <c r="E7" s="553"/>
      <c r="F7" s="553"/>
      <c r="G7" s="553"/>
      <c r="H7" s="553"/>
      <c r="I7" s="553"/>
      <c r="J7" s="553"/>
      <c r="K7" s="553"/>
      <c r="L7" s="553"/>
      <c r="M7" s="553"/>
      <c r="N7" s="553"/>
      <c r="O7" s="553"/>
      <c r="P7" s="553"/>
      <c r="Q7" s="553"/>
      <c r="R7" s="553"/>
    </row>
    <row r="8" spans="3:18" ht="15.75">
      <c r="C8" s="554"/>
      <c r="D8" s="554"/>
      <c r="E8" s="554"/>
      <c r="F8" s="554"/>
      <c r="G8" s="554"/>
      <c r="H8" s="554"/>
      <c r="I8" s="554"/>
      <c r="J8" s="554"/>
      <c r="K8" s="554"/>
      <c r="L8" s="554"/>
      <c r="M8" s="554"/>
      <c r="N8" s="554"/>
      <c r="O8" s="554"/>
      <c r="P8" s="554"/>
      <c r="Q8" s="554"/>
      <c r="R8" s="554"/>
    </row>
    <row r="9" ht="16.5" thickBot="1">
      <c r="E9" s="10"/>
    </row>
    <row r="10" spans="2:18" ht="15.75">
      <c r="B10" s="547" t="s">
        <v>9</v>
      </c>
      <c r="C10" s="489" t="s">
        <v>6</v>
      </c>
      <c r="D10" s="551" t="s">
        <v>70</v>
      </c>
      <c r="E10" s="489" t="s">
        <v>24</v>
      </c>
      <c r="F10" s="489"/>
      <c r="G10" s="489"/>
      <c r="H10" s="489"/>
      <c r="I10" s="489"/>
      <c r="J10" s="489"/>
      <c r="K10" s="489"/>
      <c r="L10" s="489"/>
      <c r="M10" s="489"/>
      <c r="N10" s="489"/>
      <c r="O10" s="489"/>
      <c r="P10" s="489"/>
      <c r="Q10" s="268" t="s">
        <v>7</v>
      </c>
      <c r="R10" s="15"/>
    </row>
    <row r="11" spans="2:17" ht="16.5" customHeight="1">
      <c r="B11" s="548"/>
      <c r="C11" s="555"/>
      <c r="D11" s="552"/>
      <c r="E11" s="550" t="s">
        <v>12</v>
      </c>
      <c r="F11" s="550" t="s">
        <v>13</v>
      </c>
      <c r="G11" s="550" t="s">
        <v>14</v>
      </c>
      <c r="H11" s="550" t="s">
        <v>15</v>
      </c>
      <c r="I11" s="550" t="s">
        <v>16</v>
      </c>
      <c r="J11" s="550" t="s">
        <v>17</v>
      </c>
      <c r="K11" s="550" t="s">
        <v>18</v>
      </c>
      <c r="L11" s="550" t="s">
        <v>19</v>
      </c>
      <c r="M11" s="550" t="s">
        <v>20</v>
      </c>
      <c r="N11" s="550" t="s">
        <v>21</v>
      </c>
      <c r="O11" s="550" t="s">
        <v>22</v>
      </c>
      <c r="P11" s="550" t="s">
        <v>23</v>
      </c>
      <c r="Q11" s="269" t="s">
        <v>25</v>
      </c>
    </row>
    <row r="12" spans="2:17" ht="32.25" customHeight="1">
      <c r="B12" s="549"/>
      <c r="C12" s="555"/>
      <c r="D12" s="552"/>
      <c r="E12" s="550"/>
      <c r="F12" s="550"/>
      <c r="G12" s="550"/>
      <c r="H12" s="550"/>
      <c r="I12" s="550"/>
      <c r="J12" s="550"/>
      <c r="K12" s="550"/>
      <c r="L12" s="550"/>
      <c r="M12" s="550"/>
      <c r="N12" s="550"/>
      <c r="O12" s="550"/>
      <c r="P12" s="550"/>
      <c r="Q12" s="269" t="s">
        <v>71</v>
      </c>
    </row>
    <row r="13" spans="2:17" ht="15.75">
      <c r="B13" s="363" t="s">
        <v>838</v>
      </c>
      <c r="C13" s="362" t="s">
        <v>801</v>
      </c>
      <c r="D13" s="13">
        <v>4.36</v>
      </c>
      <c r="E13" s="13">
        <v>4.36</v>
      </c>
      <c r="F13" s="13">
        <v>4.36</v>
      </c>
      <c r="G13" s="13">
        <v>4.36</v>
      </c>
      <c r="H13" s="13"/>
      <c r="I13" s="13"/>
      <c r="J13" s="13"/>
      <c r="K13" s="13"/>
      <c r="L13" s="13"/>
      <c r="M13" s="13"/>
      <c r="N13" s="13"/>
      <c r="O13" s="13"/>
      <c r="P13" s="13"/>
      <c r="Q13" s="269"/>
    </row>
    <row r="14" spans="2:17" ht="15.75">
      <c r="B14" s="363" t="s">
        <v>839</v>
      </c>
      <c r="C14" s="14" t="s">
        <v>802</v>
      </c>
      <c r="D14" s="13">
        <v>590.64</v>
      </c>
      <c r="E14" s="13">
        <v>590.64</v>
      </c>
      <c r="F14" s="13">
        <v>590.64</v>
      </c>
      <c r="G14" s="13">
        <v>590.64</v>
      </c>
      <c r="H14" s="13"/>
      <c r="I14" s="13"/>
      <c r="J14" s="13"/>
      <c r="K14" s="13"/>
      <c r="L14" s="13"/>
      <c r="M14" s="13"/>
      <c r="N14" s="13"/>
      <c r="O14" s="13"/>
      <c r="P14" s="13"/>
      <c r="Q14" s="269"/>
    </row>
    <row r="15" spans="2:17" ht="15.75">
      <c r="B15" s="363" t="s">
        <v>840</v>
      </c>
      <c r="C15" s="14" t="s">
        <v>803</v>
      </c>
      <c r="D15" s="13">
        <v>1.43</v>
      </c>
      <c r="E15" s="13">
        <v>1.43</v>
      </c>
      <c r="F15" s="13">
        <v>1.43</v>
      </c>
      <c r="G15" s="13">
        <v>1.43</v>
      </c>
      <c r="H15" s="13"/>
      <c r="I15" s="13"/>
      <c r="J15" s="13"/>
      <c r="K15" s="13"/>
      <c r="L15" s="13"/>
      <c r="M15" s="13"/>
      <c r="N15" s="13"/>
      <c r="O15" s="13"/>
      <c r="P15" s="13"/>
      <c r="Q15" s="269"/>
    </row>
    <row r="16" spans="2:18" ht="15.75">
      <c r="B16" s="363" t="s">
        <v>841</v>
      </c>
      <c r="C16" s="14" t="s">
        <v>804</v>
      </c>
      <c r="D16" s="13">
        <v>1306</v>
      </c>
      <c r="E16" s="13">
        <v>1306</v>
      </c>
      <c r="F16" s="13">
        <v>1306</v>
      </c>
      <c r="G16" s="13">
        <v>1306</v>
      </c>
      <c r="H16" s="13"/>
      <c r="I16" s="13"/>
      <c r="J16" s="13"/>
      <c r="K16" s="13"/>
      <c r="L16" s="13"/>
      <c r="M16" s="13"/>
      <c r="N16" s="13"/>
      <c r="O16" s="13"/>
      <c r="P16" s="13"/>
      <c r="Q16" s="269"/>
      <c r="R16" s="18"/>
    </row>
    <row r="17" spans="2:17" ht="15.75">
      <c r="B17" s="363" t="s">
        <v>171</v>
      </c>
      <c r="C17" s="14" t="s">
        <v>805</v>
      </c>
      <c r="D17" s="13">
        <v>2.53</v>
      </c>
      <c r="E17" s="13">
        <v>2.53</v>
      </c>
      <c r="F17" s="13">
        <v>2.53</v>
      </c>
      <c r="G17" s="13">
        <v>2.53</v>
      </c>
      <c r="H17" s="13"/>
      <c r="I17" s="13"/>
      <c r="J17" s="13"/>
      <c r="K17" s="13"/>
      <c r="L17" s="13"/>
      <c r="M17" s="13"/>
      <c r="N17" s="13"/>
      <c r="O17" s="13"/>
      <c r="P17" s="13"/>
      <c r="Q17" s="269"/>
    </row>
    <row r="18" spans="2:17" ht="15.75">
      <c r="B18" s="363" t="s">
        <v>172</v>
      </c>
      <c r="C18" s="14" t="s">
        <v>806</v>
      </c>
      <c r="D18" s="13">
        <v>625.64</v>
      </c>
      <c r="E18" s="13">
        <v>625.64</v>
      </c>
      <c r="F18" s="13">
        <v>625.64</v>
      </c>
      <c r="G18" s="13">
        <v>625.64</v>
      </c>
      <c r="H18" s="13"/>
      <c r="I18" s="13"/>
      <c r="J18" s="13"/>
      <c r="K18" s="13"/>
      <c r="L18" s="13"/>
      <c r="M18" s="13"/>
      <c r="N18" s="13"/>
      <c r="O18" s="13"/>
      <c r="P18" s="13"/>
      <c r="Q18" s="269"/>
    </row>
    <row r="19" spans="2:17" ht="15.75">
      <c r="B19" s="363" t="s">
        <v>173</v>
      </c>
      <c r="C19" s="362" t="s">
        <v>807</v>
      </c>
      <c r="D19" s="13">
        <v>8.77</v>
      </c>
      <c r="E19" s="13">
        <v>8.77</v>
      </c>
      <c r="F19" s="13">
        <v>8.77</v>
      </c>
      <c r="G19" s="13">
        <v>8.77</v>
      </c>
      <c r="H19" s="13"/>
      <c r="I19" s="13"/>
      <c r="J19" s="13"/>
      <c r="K19" s="13"/>
      <c r="L19" s="13"/>
      <c r="M19" s="13"/>
      <c r="N19" s="13"/>
      <c r="O19" s="13"/>
      <c r="P19" s="13"/>
      <c r="Q19" s="269"/>
    </row>
    <row r="20" spans="2:17" ht="31.5">
      <c r="B20" s="363" t="s">
        <v>174</v>
      </c>
      <c r="C20" s="14" t="s">
        <v>808</v>
      </c>
      <c r="D20" s="13">
        <v>5.91</v>
      </c>
      <c r="E20" s="13">
        <v>5.91</v>
      </c>
      <c r="F20" s="13">
        <v>5.91</v>
      </c>
      <c r="G20" s="13">
        <v>5.91</v>
      </c>
      <c r="H20" s="13"/>
      <c r="I20" s="13"/>
      <c r="J20" s="13"/>
      <c r="K20" s="13"/>
      <c r="L20" s="13"/>
      <c r="M20" s="13"/>
      <c r="N20" s="13"/>
      <c r="O20" s="13"/>
      <c r="P20" s="13"/>
      <c r="Q20" s="269"/>
    </row>
    <row r="21" spans="2:17" ht="15.75">
      <c r="B21" s="363" t="s">
        <v>175</v>
      </c>
      <c r="C21" s="362" t="s">
        <v>809</v>
      </c>
      <c r="D21" s="13">
        <v>5.91</v>
      </c>
      <c r="E21" s="13">
        <v>5.91</v>
      </c>
      <c r="F21" s="13">
        <v>5.91</v>
      </c>
      <c r="G21" s="13">
        <v>5.91</v>
      </c>
      <c r="H21" s="13"/>
      <c r="I21" s="13"/>
      <c r="J21" s="13"/>
      <c r="K21" s="13"/>
      <c r="L21" s="13"/>
      <c r="M21" s="13"/>
      <c r="N21" s="13"/>
      <c r="O21" s="13"/>
      <c r="P21" s="13"/>
      <c r="Q21" s="269"/>
    </row>
    <row r="22" spans="2:17" ht="15.75">
      <c r="B22" s="363" t="s">
        <v>176</v>
      </c>
      <c r="C22" s="14" t="s">
        <v>810</v>
      </c>
      <c r="D22" s="13">
        <v>625.64</v>
      </c>
      <c r="E22" s="13">
        <v>625.64</v>
      </c>
      <c r="F22" s="13">
        <v>625.64</v>
      </c>
      <c r="G22" s="13">
        <v>625.64</v>
      </c>
      <c r="H22" s="13"/>
      <c r="I22" s="13"/>
      <c r="J22" s="13"/>
      <c r="K22" s="13"/>
      <c r="L22" s="13"/>
      <c r="M22" s="13"/>
      <c r="N22" s="13"/>
      <c r="O22" s="13"/>
      <c r="P22" s="13"/>
      <c r="Q22" s="269"/>
    </row>
    <row r="23" spans="2:17" ht="15.75">
      <c r="B23" s="363" t="s">
        <v>177</v>
      </c>
      <c r="C23" s="14" t="s">
        <v>811</v>
      </c>
      <c r="D23" s="13">
        <v>911.51</v>
      </c>
      <c r="E23" s="13">
        <v>911.51</v>
      </c>
      <c r="F23" s="13">
        <v>911.51</v>
      </c>
      <c r="G23" s="13">
        <v>911.51</v>
      </c>
      <c r="H23" s="13"/>
      <c r="I23" s="13"/>
      <c r="J23" s="13"/>
      <c r="K23" s="13"/>
      <c r="L23" s="13"/>
      <c r="M23" s="13"/>
      <c r="N23" s="13"/>
      <c r="O23" s="13"/>
      <c r="P23" s="13"/>
      <c r="Q23" s="269"/>
    </row>
    <row r="24" spans="2:17" ht="15.75">
      <c r="B24" s="363" t="s">
        <v>178</v>
      </c>
      <c r="C24" s="14" t="s">
        <v>812</v>
      </c>
      <c r="D24" s="13">
        <v>588.48</v>
      </c>
      <c r="E24" s="13">
        <v>588.48</v>
      </c>
      <c r="F24" s="13">
        <v>588.48</v>
      </c>
      <c r="G24" s="13">
        <v>588.48</v>
      </c>
      <c r="H24" s="13"/>
      <c r="I24" s="13"/>
      <c r="J24" s="13"/>
      <c r="K24" s="13"/>
      <c r="L24" s="13"/>
      <c r="M24" s="13"/>
      <c r="N24" s="13"/>
      <c r="O24" s="13"/>
      <c r="P24" s="13"/>
      <c r="Q24" s="269"/>
    </row>
    <row r="25" spans="2:17" ht="15.75">
      <c r="B25" s="363" t="s">
        <v>179</v>
      </c>
      <c r="C25" s="14" t="s">
        <v>813</v>
      </c>
      <c r="D25" s="13">
        <v>82.02</v>
      </c>
      <c r="E25" s="13">
        <v>82.02</v>
      </c>
      <c r="F25" s="13">
        <v>82.02</v>
      </c>
      <c r="G25" s="13">
        <v>82.02</v>
      </c>
      <c r="H25" s="13"/>
      <c r="I25" s="13"/>
      <c r="J25" s="13"/>
      <c r="K25" s="13"/>
      <c r="L25" s="13"/>
      <c r="M25" s="13"/>
      <c r="N25" s="13"/>
      <c r="O25" s="13"/>
      <c r="P25" s="13"/>
      <c r="Q25" s="269"/>
    </row>
    <row r="26" spans="2:17" ht="15.75">
      <c r="B26" s="363" t="s">
        <v>95</v>
      </c>
      <c r="C26" s="14" t="s">
        <v>814</v>
      </c>
      <c r="D26" s="13">
        <v>38.53</v>
      </c>
      <c r="E26" s="13">
        <v>38.53</v>
      </c>
      <c r="F26" s="13">
        <v>38.53</v>
      </c>
      <c r="G26" s="13">
        <v>38.53</v>
      </c>
      <c r="H26" s="13"/>
      <c r="I26" s="13"/>
      <c r="J26" s="13"/>
      <c r="K26" s="13"/>
      <c r="L26" s="13"/>
      <c r="M26" s="13"/>
      <c r="N26" s="13"/>
      <c r="O26" s="13"/>
      <c r="P26" s="13"/>
      <c r="Q26" s="269"/>
    </row>
    <row r="27" spans="2:17" ht="15.75">
      <c r="B27" s="363" t="s">
        <v>180</v>
      </c>
      <c r="C27" s="14" t="s">
        <v>815</v>
      </c>
      <c r="D27" s="13">
        <v>38.53</v>
      </c>
      <c r="E27" s="13">
        <v>38.53</v>
      </c>
      <c r="F27" s="13">
        <v>38.53</v>
      </c>
      <c r="G27" s="13">
        <v>38.53</v>
      </c>
      <c r="H27" s="13"/>
      <c r="I27" s="13"/>
      <c r="J27" s="13"/>
      <c r="K27" s="13"/>
      <c r="L27" s="13"/>
      <c r="M27" s="13"/>
      <c r="N27" s="13"/>
      <c r="O27" s="13"/>
      <c r="P27" s="13"/>
      <c r="Q27" s="269"/>
    </row>
    <row r="28" spans="2:17" ht="15.75">
      <c r="B28" s="363" t="s">
        <v>181</v>
      </c>
      <c r="C28" s="14" t="s">
        <v>816</v>
      </c>
      <c r="D28" s="13">
        <v>4556.48</v>
      </c>
      <c r="E28" s="13">
        <v>4556.48</v>
      </c>
      <c r="F28" s="13">
        <v>4556.48</v>
      </c>
      <c r="G28" s="13">
        <v>4556.48</v>
      </c>
      <c r="H28" s="13"/>
      <c r="I28" s="13"/>
      <c r="J28" s="13"/>
      <c r="K28" s="13"/>
      <c r="L28" s="13"/>
      <c r="M28" s="13"/>
      <c r="N28" s="13"/>
      <c r="O28" s="13"/>
      <c r="P28" s="13"/>
      <c r="Q28" s="269"/>
    </row>
    <row r="29" spans="2:17" ht="15.75">
      <c r="B29" s="363" t="s">
        <v>182</v>
      </c>
      <c r="C29" s="14" t="s">
        <v>817</v>
      </c>
      <c r="D29" s="13">
        <v>2369.44</v>
      </c>
      <c r="E29" s="13">
        <v>2369.44</v>
      </c>
      <c r="F29" s="13">
        <v>2369.44</v>
      </c>
      <c r="G29" s="13">
        <v>2369.44</v>
      </c>
      <c r="H29" s="13"/>
      <c r="I29" s="13"/>
      <c r="J29" s="13"/>
      <c r="K29" s="13"/>
      <c r="L29" s="13"/>
      <c r="M29" s="13"/>
      <c r="N29" s="13"/>
      <c r="O29" s="13"/>
      <c r="P29" s="13"/>
      <c r="Q29" s="269"/>
    </row>
    <row r="30" spans="2:17" ht="15.75">
      <c r="B30" s="363" t="s">
        <v>183</v>
      </c>
      <c r="C30" s="14" t="s">
        <v>818</v>
      </c>
      <c r="D30" s="13">
        <v>250.93</v>
      </c>
      <c r="E30" s="13">
        <v>250.93</v>
      </c>
      <c r="F30" s="13">
        <v>250.93</v>
      </c>
      <c r="G30" s="13">
        <v>250.93</v>
      </c>
      <c r="H30" s="13"/>
      <c r="I30" s="13"/>
      <c r="J30" s="13"/>
      <c r="K30" s="13"/>
      <c r="L30" s="13"/>
      <c r="M30" s="13"/>
      <c r="N30" s="13"/>
      <c r="O30" s="13"/>
      <c r="P30" s="13"/>
      <c r="Q30" s="269"/>
    </row>
    <row r="31" spans="2:17" ht="15.75">
      <c r="B31" s="363" t="s">
        <v>184</v>
      </c>
      <c r="C31" s="14" t="s">
        <v>819</v>
      </c>
      <c r="D31" s="13">
        <v>166.67</v>
      </c>
      <c r="E31" s="13">
        <v>166.67</v>
      </c>
      <c r="F31" s="13">
        <v>166.67</v>
      </c>
      <c r="G31" s="13">
        <v>166.67</v>
      </c>
      <c r="H31" s="13"/>
      <c r="I31" s="13"/>
      <c r="J31" s="13"/>
      <c r="K31" s="13"/>
      <c r="L31" s="13"/>
      <c r="M31" s="13"/>
      <c r="N31" s="13"/>
      <c r="O31" s="13"/>
      <c r="P31" s="13"/>
      <c r="Q31" s="269"/>
    </row>
    <row r="32" spans="2:17" ht="15.75">
      <c r="B32" s="363" t="s">
        <v>185</v>
      </c>
      <c r="C32" s="14" t="s">
        <v>820</v>
      </c>
      <c r="D32" s="13">
        <v>336.11</v>
      </c>
      <c r="E32" s="13">
        <v>336.11</v>
      </c>
      <c r="F32" s="13">
        <v>336.11</v>
      </c>
      <c r="G32" s="13">
        <v>336.11</v>
      </c>
      <c r="H32" s="13"/>
      <c r="I32" s="13"/>
      <c r="J32" s="13"/>
      <c r="K32" s="13"/>
      <c r="L32" s="13"/>
      <c r="M32" s="13"/>
      <c r="N32" s="13"/>
      <c r="O32" s="13"/>
      <c r="P32" s="13"/>
      <c r="Q32" s="269"/>
    </row>
    <row r="33" spans="2:17" ht="15.75">
      <c r="B33" s="363" t="s">
        <v>186</v>
      </c>
      <c r="C33" s="14" t="s">
        <v>821</v>
      </c>
      <c r="D33" s="13">
        <v>250.93</v>
      </c>
      <c r="E33" s="13">
        <v>250.93</v>
      </c>
      <c r="F33" s="13">
        <v>250.93</v>
      </c>
      <c r="G33" s="13">
        <v>250.93</v>
      </c>
      <c r="H33" s="13"/>
      <c r="I33" s="13"/>
      <c r="J33" s="13"/>
      <c r="K33" s="13"/>
      <c r="L33" s="13"/>
      <c r="M33" s="13"/>
      <c r="N33" s="13"/>
      <c r="O33" s="13"/>
      <c r="P33" s="13"/>
      <c r="Q33" s="269"/>
    </row>
    <row r="34" spans="2:17" ht="15.75">
      <c r="B34" s="363" t="s">
        <v>187</v>
      </c>
      <c r="C34" s="14" t="s">
        <v>822</v>
      </c>
      <c r="D34" s="13">
        <v>2025.93</v>
      </c>
      <c r="E34" s="13">
        <v>2025.93</v>
      </c>
      <c r="F34" s="13">
        <v>2025.93</v>
      </c>
      <c r="G34" s="13">
        <v>2025.93</v>
      </c>
      <c r="H34" s="13"/>
      <c r="I34" s="13"/>
      <c r="J34" s="13"/>
      <c r="K34" s="13"/>
      <c r="L34" s="13"/>
      <c r="M34" s="13"/>
      <c r="N34" s="13"/>
      <c r="O34" s="13"/>
      <c r="P34" s="13"/>
      <c r="Q34" s="269"/>
    </row>
    <row r="35" spans="2:17" ht="15.75">
      <c r="B35" s="363" t="s">
        <v>188</v>
      </c>
      <c r="C35" s="14" t="s">
        <v>823</v>
      </c>
      <c r="D35" s="13">
        <v>1687.04</v>
      </c>
      <c r="E35" s="13">
        <v>1687.04</v>
      </c>
      <c r="F35" s="13">
        <v>1687.04</v>
      </c>
      <c r="G35" s="13">
        <v>1687.04</v>
      </c>
      <c r="H35" s="13"/>
      <c r="I35" s="13"/>
      <c r="J35" s="13"/>
      <c r="K35" s="13"/>
      <c r="L35" s="13"/>
      <c r="M35" s="13"/>
      <c r="N35" s="13"/>
      <c r="O35" s="13"/>
      <c r="P35" s="13"/>
      <c r="Q35" s="269"/>
    </row>
    <row r="36" spans="2:17" ht="15.75">
      <c r="B36" s="363" t="s">
        <v>96</v>
      </c>
      <c r="C36" s="14" t="s">
        <v>824</v>
      </c>
      <c r="D36" s="13">
        <v>0.28</v>
      </c>
      <c r="E36" s="13">
        <v>0.28</v>
      </c>
      <c r="F36" s="13">
        <v>0.28</v>
      </c>
      <c r="G36" s="13">
        <v>0.28</v>
      </c>
      <c r="H36" s="13"/>
      <c r="I36" s="13"/>
      <c r="J36" s="13"/>
      <c r="K36" s="13"/>
      <c r="L36" s="13"/>
      <c r="M36" s="13"/>
      <c r="N36" s="13"/>
      <c r="O36" s="13"/>
      <c r="P36" s="13"/>
      <c r="Q36" s="269"/>
    </row>
    <row r="37" spans="2:17" ht="15.75">
      <c r="B37" s="363" t="s">
        <v>189</v>
      </c>
      <c r="C37" s="14" t="s">
        <v>825</v>
      </c>
      <c r="D37" s="13">
        <v>5777.93</v>
      </c>
      <c r="E37" s="13">
        <v>5777.93</v>
      </c>
      <c r="F37" s="13">
        <v>5777.93</v>
      </c>
      <c r="G37" s="13">
        <v>5777.93</v>
      </c>
      <c r="H37" s="13"/>
      <c r="I37" s="13"/>
      <c r="J37" s="13"/>
      <c r="K37" s="13"/>
      <c r="L37" s="13"/>
      <c r="M37" s="13"/>
      <c r="N37" s="13"/>
      <c r="O37" s="13"/>
      <c r="P37" s="13"/>
      <c r="Q37" s="269"/>
    </row>
    <row r="38" spans="2:17" ht="15.75">
      <c r="B38" s="363" t="s">
        <v>190</v>
      </c>
      <c r="C38" s="14" t="s">
        <v>826</v>
      </c>
      <c r="D38" s="13">
        <v>20.63</v>
      </c>
      <c r="E38" s="13">
        <v>20.63</v>
      </c>
      <c r="F38" s="13">
        <v>20.63</v>
      </c>
      <c r="G38" s="13">
        <v>20.63</v>
      </c>
      <c r="H38" s="13"/>
      <c r="I38" s="13"/>
      <c r="J38" s="13"/>
      <c r="K38" s="13"/>
      <c r="L38" s="13"/>
      <c r="M38" s="13"/>
      <c r="N38" s="13"/>
      <c r="O38" s="13"/>
      <c r="P38" s="13"/>
      <c r="Q38" s="269"/>
    </row>
    <row r="39" spans="2:17" ht="15.75">
      <c r="B39" s="363" t="s">
        <v>191</v>
      </c>
      <c r="C39" s="14" t="s">
        <v>827</v>
      </c>
      <c r="D39" s="13">
        <v>2.28</v>
      </c>
      <c r="E39" s="13">
        <v>2.28</v>
      </c>
      <c r="F39" s="13">
        <v>2.28</v>
      </c>
      <c r="G39" s="13">
        <v>2.28</v>
      </c>
      <c r="H39" s="13"/>
      <c r="I39" s="13"/>
      <c r="J39" s="13"/>
      <c r="K39" s="13"/>
      <c r="L39" s="13"/>
      <c r="M39" s="13"/>
      <c r="N39" s="13"/>
      <c r="O39" s="13"/>
      <c r="P39" s="13"/>
      <c r="Q39" s="269"/>
    </row>
    <row r="40" spans="2:17" ht="15.75">
      <c r="B40" s="363" t="s">
        <v>192</v>
      </c>
      <c r="C40" s="14" t="s">
        <v>828</v>
      </c>
      <c r="D40" s="13">
        <v>0.055</v>
      </c>
      <c r="E40" s="13">
        <v>0.055</v>
      </c>
      <c r="F40" s="13">
        <v>0.055</v>
      </c>
      <c r="G40" s="13">
        <v>0.055</v>
      </c>
      <c r="H40" s="13"/>
      <c r="I40" s="13"/>
      <c r="J40" s="13"/>
      <c r="K40" s="13"/>
      <c r="L40" s="13"/>
      <c r="M40" s="13"/>
      <c r="N40" s="13"/>
      <c r="O40" s="13"/>
      <c r="P40" s="13"/>
      <c r="Q40" s="269"/>
    </row>
    <row r="41" spans="2:17" ht="15.75">
      <c r="B41" s="363" t="s">
        <v>97</v>
      </c>
      <c r="C41" s="14" t="s">
        <v>829</v>
      </c>
      <c r="D41" s="13">
        <v>1.96</v>
      </c>
      <c r="E41" s="13">
        <v>1.96</v>
      </c>
      <c r="F41" s="13">
        <v>1.96</v>
      </c>
      <c r="G41" s="13">
        <v>1.96</v>
      </c>
      <c r="H41" s="13"/>
      <c r="I41" s="13"/>
      <c r="J41" s="13"/>
      <c r="K41" s="13"/>
      <c r="L41" s="13"/>
      <c r="M41" s="13"/>
      <c r="N41" s="13"/>
      <c r="O41" s="13"/>
      <c r="P41" s="13"/>
      <c r="Q41" s="269"/>
    </row>
    <row r="42" spans="2:17" ht="15.75">
      <c r="B42" s="363" t="s">
        <v>842</v>
      </c>
      <c r="C42" s="14" t="s">
        <v>830</v>
      </c>
      <c r="D42" s="13">
        <v>2.6</v>
      </c>
      <c r="E42" s="13">
        <v>2.6</v>
      </c>
      <c r="F42" s="13">
        <v>2.6</v>
      </c>
      <c r="G42" s="13">
        <v>2.6</v>
      </c>
      <c r="H42" s="13"/>
      <c r="I42" s="13"/>
      <c r="J42" s="13"/>
      <c r="K42" s="13"/>
      <c r="L42" s="13"/>
      <c r="M42" s="13"/>
      <c r="N42" s="13"/>
      <c r="O42" s="13"/>
      <c r="P42" s="13"/>
      <c r="Q42" s="269"/>
    </row>
    <row r="43" spans="2:17" ht="15.75">
      <c r="B43" s="363" t="s">
        <v>843</v>
      </c>
      <c r="C43" s="14" t="s">
        <v>831</v>
      </c>
      <c r="D43" s="13">
        <v>3275.4</v>
      </c>
      <c r="E43" s="13">
        <v>3275.4</v>
      </c>
      <c r="F43" s="13">
        <v>3275.4</v>
      </c>
      <c r="G43" s="13">
        <v>3275.4</v>
      </c>
      <c r="H43" s="13"/>
      <c r="I43" s="13"/>
      <c r="J43" s="13"/>
      <c r="K43" s="13"/>
      <c r="L43" s="13"/>
      <c r="M43" s="13"/>
      <c r="N43" s="13"/>
      <c r="O43" s="13"/>
      <c r="P43" s="13"/>
      <c r="Q43" s="269"/>
    </row>
    <row r="44" spans="2:17" ht="15.75">
      <c r="B44" s="363" t="s">
        <v>844</v>
      </c>
      <c r="C44" s="14" t="s">
        <v>832</v>
      </c>
      <c r="D44" s="13">
        <v>852.23</v>
      </c>
      <c r="E44" s="13">
        <v>852.23</v>
      </c>
      <c r="F44" s="13">
        <v>852.23</v>
      </c>
      <c r="G44" s="13">
        <v>852.23</v>
      </c>
      <c r="H44" s="13"/>
      <c r="I44" s="13"/>
      <c r="J44" s="13"/>
      <c r="K44" s="13"/>
      <c r="L44" s="13"/>
      <c r="M44" s="13"/>
      <c r="N44" s="13"/>
      <c r="O44" s="13"/>
      <c r="P44" s="13"/>
      <c r="Q44" s="269"/>
    </row>
    <row r="45" spans="2:17" ht="15.75">
      <c r="B45" s="363" t="s">
        <v>845</v>
      </c>
      <c r="C45" s="14" t="s">
        <v>833</v>
      </c>
      <c r="D45" s="13">
        <v>3651.67</v>
      </c>
      <c r="E45" s="13">
        <v>3651.67</v>
      </c>
      <c r="F45" s="13">
        <v>3651.67</v>
      </c>
      <c r="G45" s="13">
        <v>3651.67</v>
      </c>
      <c r="H45" s="13"/>
      <c r="I45" s="13"/>
      <c r="J45" s="13"/>
      <c r="K45" s="13"/>
      <c r="L45" s="13"/>
      <c r="M45" s="13"/>
      <c r="N45" s="13"/>
      <c r="O45" s="13"/>
      <c r="P45" s="13"/>
      <c r="Q45" s="269"/>
    </row>
    <row r="46" spans="2:17" ht="15.75">
      <c r="B46" s="363" t="s">
        <v>846</v>
      </c>
      <c r="C46" s="14" t="s">
        <v>834</v>
      </c>
      <c r="D46" s="13">
        <v>4866.67</v>
      </c>
      <c r="E46" s="13">
        <v>4866.67</v>
      </c>
      <c r="F46" s="13">
        <v>4866.67</v>
      </c>
      <c r="G46" s="13">
        <v>4866.67</v>
      </c>
      <c r="H46" s="13"/>
      <c r="I46" s="13"/>
      <c r="J46" s="13"/>
      <c r="K46" s="13"/>
      <c r="L46" s="13"/>
      <c r="M46" s="13"/>
      <c r="N46" s="13"/>
      <c r="O46" s="13"/>
      <c r="P46" s="13"/>
      <c r="Q46" s="269"/>
    </row>
    <row r="47" spans="2:17" ht="15.75">
      <c r="B47" s="363" t="s">
        <v>847</v>
      </c>
      <c r="C47" s="14" t="s">
        <v>835</v>
      </c>
      <c r="D47" s="13">
        <v>1214.17</v>
      </c>
      <c r="E47" s="13">
        <v>1214.17</v>
      </c>
      <c r="F47" s="13">
        <v>1214.17</v>
      </c>
      <c r="G47" s="13">
        <v>1214.17</v>
      </c>
      <c r="H47" s="13"/>
      <c r="I47" s="13"/>
      <c r="J47" s="13"/>
      <c r="K47" s="13"/>
      <c r="L47" s="13"/>
      <c r="M47" s="13"/>
      <c r="N47" s="13"/>
      <c r="O47" s="13"/>
      <c r="P47" s="13"/>
      <c r="Q47" s="269"/>
    </row>
    <row r="48" spans="2:17" ht="15.75">
      <c r="B48" s="363" t="s">
        <v>848</v>
      </c>
      <c r="C48" s="14" t="s">
        <v>836</v>
      </c>
      <c r="D48" s="13">
        <v>1620</v>
      </c>
      <c r="E48" s="13">
        <v>1620</v>
      </c>
      <c r="F48" s="13">
        <v>1620</v>
      </c>
      <c r="G48" s="13">
        <v>1620</v>
      </c>
      <c r="H48" s="13"/>
      <c r="I48" s="13"/>
      <c r="J48" s="13"/>
      <c r="K48" s="13"/>
      <c r="L48" s="13"/>
      <c r="M48" s="13"/>
      <c r="N48" s="13"/>
      <c r="O48" s="13"/>
      <c r="P48" s="13"/>
      <c r="Q48" s="269"/>
    </row>
    <row r="49" spans="2:17" ht="16.5" thickBot="1">
      <c r="B49" s="363" t="s">
        <v>849</v>
      </c>
      <c r="C49" s="14" t="s">
        <v>837</v>
      </c>
      <c r="D49" s="13">
        <v>606.67</v>
      </c>
      <c r="E49" s="13">
        <v>606.67</v>
      </c>
      <c r="F49" s="13">
        <v>606.67</v>
      </c>
      <c r="G49" s="13">
        <v>606.67</v>
      </c>
      <c r="H49" s="13"/>
      <c r="I49" s="13"/>
      <c r="J49" s="13"/>
      <c r="K49" s="13"/>
      <c r="L49" s="13"/>
      <c r="M49" s="13"/>
      <c r="N49" s="13"/>
      <c r="O49" s="13"/>
      <c r="P49" s="13"/>
      <c r="Q49" s="270"/>
    </row>
    <row r="51" ht="15.75">
      <c r="N51" s="35" t="s">
        <v>77</v>
      </c>
    </row>
    <row r="52" spans="2:8" ht="15.75">
      <c r="B52" s="2" t="s">
        <v>775</v>
      </c>
      <c r="H52" s="34" t="s">
        <v>75</v>
      </c>
    </row>
  </sheetData>
  <sheetProtection/>
  <mergeCells count="19">
    <mergeCell ref="C8:R8"/>
    <mergeCell ref="C10:C12"/>
    <mergeCell ref="E10:P10"/>
    <mergeCell ref="E11:E12"/>
    <mergeCell ref="F11:F12"/>
    <mergeCell ref="K11:K12"/>
    <mergeCell ref="G11:G12"/>
    <mergeCell ref="H11:H12"/>
    <mergeCell ref="I11:I12"/>
    <mergeCell ref="B5:Q5"/>
    <mergeCell ref="B10:B12"/>
    <mergeCell ref="P11:P12"/>
    <mergeCell ref="L11:L12"/>
    <mergeCell ref="M11:M12"/>
    <mergeCell ref="N11:N12"/>
    <mergeCell ref="O11:O12"/>
    <mergeCell ref="J11:J12"/>
    <mergeCell ref="D10:D12"/>
    <mergeCell ref="C7:R7"/>
  </mergeCells>
  <printOptions/>
  <pageMargins left="0.7480314960629921" right="0.7480314960629921" top="0.984251968503937" bottom="0.984251968503937" header="0.5118110236220472" footer="0.5118110236220472"/>
  <pageSetup fitToHeight="0" fitToWidth="1" orientation="landscape" scale="51"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B3:J55"/>
  <sheetViews>
    <sheetView zoomScale="75" zoomScaleNormal="75" zoomScalePageLayoutView="0" workbookViewId="0" topLeftCell="A1">
      <selection activeCell="G60" sqref="G60"/>
    </sheetView>
  </sheetViews>
  <sheetFormatPr defaultColWidth="9.140625" defaultRowHeight="12.75"/>
  <cols>
    <col min="1" max="1" width="19.421875" style="21" customWidth="1"/>
    <col min="2" max="7" width="30.140625" style="21" customWidth="1"/>
    <col min="8" max="8" width="18.8515625" style="21" customWidth="1"/>
    <col min="9" max="9" width="15.57421875" style="21" customWidth="1"/>
    <col min="10" max="16384" width="9.140625" style="21" customWidth="1"/>
  </cols>
  <sheetData>
    <row r="2" ht="17.25" customHeight="1"/>
    <row r="3" spans="2:7" ht="15.75">
      <c r="B3" s="1" t="s">
        <v>772</v>
      </c>
      <c r="C3" s="12"/>
      <c r="D3" s="12"/>
      <c r="E3" s="12"/>
      <c r="F3" s="12"/>
      <c r="G3" s="16" t="s">
        <v>642</v>
      </c>
    </row>
    <row r="4" spans="2:6" ht="15.75">
      <c r="B4" s="1" t="s">
        <v>773</v>
      </c>
      <c r="C4" s="12"/>
      <c r="D4" s="12"/>
      <c r="E4" s="12"/>
      <c r="F4" s="12"/>
    </row>
    <row r="7" spans="2:9" ht="22.5" customHeight="1">
      <c r="B7" s="560" t="s">
        <v>621</v>
      </c>
      <c r="C7" s="560"/>
      <c r="D7" s="560"/>
      <c r="E7" s="560"/>
      <c r="F7" s="560"/>
      <c r="G7" s="560"/>
      <c r="H7" s="23"/>
      <c r="I7" s="23"/>
    </row>
    <row r="8" spans="7:9" ht="15.75">
      <c r="G8" s="22"/>
      <c r="H8" s="22"/>
      <c r="I8" s="22"/>
    </row>
    <row r="9" ht="16.5" thickBot="1">
      <c r="G9" s="142" t="s">
        <v>4</v>
      </c>
    </row>
    <row r="10" spans="2:10" s="84" customFormat="1" ht="18" customHeight="1">
      <c r="B10" s="563" t="s">
        <v>781</v>
      </c>
      <c r="C10" s="564"/>
      <c r="D10" s="564"/>
      <c r="E10" s="564"/>
      <c r="F10" s="564"/>
      <c r="G10" s="565"/>
      <c r="J10" s="85"/>
    </row>
    <row r="11" spans="2:7" s="84" customFormat="1" ht="21.75" customHeight="1">
      <c r="B11" s="566"/>
      <c r="C11" s="567"/>
      <c r="D11" s="567"/>
      <c r="E11" s="567"/>
      <c r="F11" s="567"/>
      <c r="G11" s="568"/>
    </row>
    <row r="12" spans="2:7" s="84" customFormat="1" ht="54.75" customHeight="1">
      <c r="B12" s="174" t="s">
        <v>625</v>
      </c>
      <c r="C12" s="118" t="s">
        <v>66</v>
      </c>
      <c r="D12" s="118" t="s">
        <v>622</v>
      </c>
      <c r="E12" s="118" t="s">
        <v>623</v>
      </c>
      <c r="F12" s="118" t="s">
        <v>628</v>
      </c>
      <c r="G12" s="119" t="s">
        <v>669</v>
      </c>
    </row>
    <row r="13" spans="2:7" s="84" customFormat="1" ht="17.25" customHeight="1">
      <c r="B13" s="117"/>
      <c r="C13" s="118">
        <v>1</v>
      </c>
      <c r="D13" s="118">
        <v>2</v>
      </c>
      <c r="E13" s="118">
        <v>3</v>
      </c>
      <c r="F13" s="118" t="s">
        <v>629</v>
      </c>
      <c r="G13" s="119">
        <v>5</v>
      </c>
    </row>
    <row r="14" spans="2:7" s="84" customFormat="1" ht="33" customHeight="1">
      <c r="B14" s="120" t="s">
        <v>624</v>
      </c>
      <c r="C14" s="271"/>
      <c r="D14" s="272"/>
      <c r="E14" s="260"/>
      <c r="F14" s="273"/>
      <c r="G14" s="121"/>
    </row>
    <row r="15" spans="2:7" s="84" customFormat="1" ht="33" customHeight="1">
      <c r="B15" s="122" t="s">
        <v>652</v>
      </c>
      <c r="C15" s="271"/>
      <c r="D15" s="272"/>
      <c r="E15" s="260"/>
      <c r="F15" s="272"/>
      <c r="G15" s="121"/>
    </row>
    <row r="16" spans="2:7" s="84" customFormat="1" ht="33" customHeight="1" thickBot="1">
      <c r="B16" s="123" t="s">
        <v>630</v>
      </c>
      <c r="C16" s="274"/>
      <c r="D16" s="275"/>
      <c r="E16" s="261"/>
      <c r="F16" s="275"/>
      <c r="G16" s="110"/>
    </row>
    <row r="17" spans="2:7" s="84" customFormat="1" ht="42.75" customHeight="1" thickBot="1">
      <c r="B17" s="124"/>
      <c r="C17" s="125"/>
      <c r="D17" s="126"/>
      <c r="E17" s="127"/>
      <c r="F17" s="316" t="s">
        <v>4</v>
      </c>
      <c r="G17" s="316"/>
    </row>
    <row r="18" spans="2:8" s="84" customFormat="1" ht="33" customHeight="1">
      <c r="B18" s="556" t="s">
        <v>782</v>
      </c>
      <c r="C18" s="557"/>
      <c r="D18" s="557"/>
      <c r="E18" s="557"/>
      <c r="F18" s="558"/>
      <c r="G18" s="317"/>
      <c r="H18" s="314"/>
    </row>
    <row r="19" spans="2:7" s="84" customFormat="1" ht="18.75">
      <c r="B19" s="128"/>
      <c r="C19" s="118" t="s">
        <v>670</v>
      </c>
      <c r="D19" s="118" t="s">
        <v>671</v>
      </c>
      <c r="E19" s="118" t="s">
        <v>672</v>
      </c>
      <c r="F19" s="318" t="s">
        <v>673</v>
      </c>
      <c r="G19" s="315"/>
    </row>
    <row r="20" spans="2:7" s="84" customFormat="1" ht="33" customHeight="1">
      <c r="B20" s="120" t="s">
        <v>624</v>
      </c>
      <c r="C20" s="273"/>
      <c r="D20" s="273"/>
      <c r="E20" s="273"/>
      <c r="F20" s="319"/>
      <c r="G20" s="26"/>
    </row>
    <row r="21" spans="2:8" ht="33" customHeight="1">
      <c r="B21" s="165" t="s">
        <v>652</v>
      </c>
      <c r="C21" s="260"/>
      <c r="D21" s="260"/>
      <c r="E21" s="276"/>
      <c r="F21" s="320"/>
      <c r="G21" s="26"/>
      <c r="H21" s="26"/>
    </row>
    <row r="22" spans="2:8" ht="33" customHeight="1" thickBot="1">
      <c r="B22" s="123" t="s">
        <v>630</v>
      </c>
      <c r="C22" s="261"/>
      <c r="D22" s="277"/>
      <c r="E22" s="278"/>
      <c r="F22" s="321"/>
      <c r="G22" s="26"/>
      <c r="H22" s="26"/>
    </row>
    <row r="23" ht="33" customHeight="1" thickBot="1">
      <c r="G23" s="142" t="s">
        <v>4</v>
      </c>
    </row>
    <row r="24" spans="2:7" ht="33" customHeight="1">
      <c r="B24" s="556" t="s">
        <v>783</v>
      </c>
      <c r="C24" s="557"/>
      <c r="D24" s="557"/>
      <c r="E24" s="557"/>
      <c r="F24" s="557"/>
      <c r="G24" s="558"/>
    </row>
    <row r="25" spans="2:7" ht="47.25" customHeight="1">
      <c r="B25" s="120" t="s">
        <v>625</v>
      </c>
      <c r="C25" s="118" t="s">
        <v>66</v>
      </c>
      <c r="D25" s="118" t="s">
        <v>622</v>
      </c>
      <c r="E25" s="118" t="s">
        <v>623</v>
      </c>
      <c r="F25" s="118" t="s">
        <v>628</v>
      </c>
      <c r="G25" s="119" t="s">
        <v>738</v>
      </c>
    </row>
    <row r="26" spans="2:7" ht="17.25" customHeight="1">
      <c r="B26" s="561" t="s">
        <v>624</v>
      </c>
      <c r="C26" s="118">
        <v>1</v>
      </c>
      <c r="D26" s="118">
        <v>2</v>
      </c>
      <c r="E26" s="118">
        <v>3</v>
      </c>
      <c r="F26" s="118" t="s">
        <v>629</v>
      </c>
      <c r="G26" s="119">
        <v>5</v>
      </c>
    </row>
    <row r="27" spans="2:7" ht="33" customHeight="1">
      <c r="B27" s="562"/>
      <c r="C27" s="272"/>
      <c r="D27" s="272"/>
      <c r="E27" s="272"/>
      <c r="F27" s="272"/>
      <c r="G27" s="111"/>
    </row>
    <row r="28" spans="2:7" ht="33" customHeight="1">
      <c r="B28" s="165" t="s">
        <v>652</v>
      </c>
      <c r="C28" s="276"/>
      <c r="D28" s="276"/>
      <c r="E28" s="276"/>
      <c r="F28" s="276"/>
      <c r="G28" s="166"/>
    </row>
    <row r="29" spans="2:7" ht="33" customHeight="1" thickBot="1">
      <c r="B29" s="123" t="s">
        <v>630</v>
      </c>
      <c r="C29" s="261"/>
      <c r="D29" s="261"/>
      <c r="E29" s="261"/>
      <c r="F29" s="261"/>
      <c r="G29" s="110"/>
    </row>
    <row r="30" ht="33" customHeight="1" thickBot="1">
      <c r="G30" s="142" t="s">
        <v>4</v>
      </c>
    </row>
    <row r="31" spans="2:7" ht="33" customHeight="1">
      <c r="B31" s="556" t="s">
        <v>784</v>
      </c>
      <c r="C31" s="557"/>
      <c r="D31" s="557"/>
      <c r="E31" s="557"/>
      <c r="F31" s="557"/>
      <c r="G31" s="558"/>
    </row>
    <row r="32" spans="2:7" ht="47.25" customHeight="1">
      <c r="B32" s="128" t="s">
        <v>625</v>
      </c>
      <c r="C32" s="118" t="s">
        <v>66</v>
      </c>
      <c r="D32" s="118" t="s">
        <v>622</v>
      </c>
      <c r="E32" s="118" t="s">
        <v>623</v>
      </c>
      <c r="F32" s="118" t="s">
        <v>628</v>
      </c>
      <c r="G32" s="119" t="s">
        <v>733</v>
      </c>
    </row>
    <row r="33" spans="2:7" ht="17.25" customHeight="1">
      <c r="B33" s="561" t="s">
        <v>624</v>
      </c>
      <c r="C33" s="118">
        <v>1</v>
      </c>
      <c r="D33" s="118">
        <v>2</v>
      </c>
      <c r="E33" s="118">
        <v>3</v>
      </c>
      <c r="F33" s="118" t="s">
        <v>629</v>
      </c>
      <c r="G33" s="119">
        <v>5</v>
      </c>
    </row>
    <row r="34" spans="2:7" ht="33" customHeight="1">
      <c r="B34" s="562"/>
      <c r="C34" s="272"/>
      <c r="D34" s="272"/>
      <c r="E34" s="272"/>
      <c r="F34" s="272"/>
      <c r="G34" s="111"/>
    </row>
    <row r="35" spans="2:7" ht="33" customHeight="1">
      <c r="B35" s="122" t="s">
        <v>652</v>
      </c>
      <c r="C35" s="260"/>
      <c r="D35" s="260"/>
      <c r="E35" s="260"/>
      <c r="F35" s="276"/>
      <c r="G35" s="166"/>
    </row>
    <row r="36" spans="2:7" ht="33" customHeight="1" thickBot="1">
      <c r="B36" s="168" t="s">
        <v>630</v>
      </c>
      <c r="C36" s="279"/>
      <c r="D36" s="279"/>
      <c r="E36" s="279"/>
      <c r="F36" s="261"/>
      <c r="G36" s="110"/>
    </row>
    <row r="37" ht="33" customHeight="1" thickBot="1">
      <c r="G37" s="142" t="s">
        <v>4</v>
      </c>
    </row>
    <row r="38" spans="2:7" ht="33" customHeight="1">
      <c r="B38" s="556" t="s">
        <v>785</v>
      </c>
      <c r="C38" s="557"/>
      <c r="D38" s="557"/>
      <c r="E38" s="557"/>
      <c r="F38" s="557"/>
      <c r="G38" s="558"/>
    </row>
    <row r="39" spans="2:7" ht="43.5" customHeight="1">
      <c r="B39" s="128" t="s">
        <v>625</v>
      </c>
      <c r="C39" s="118" t="s">
        <v>66</v>
      </c>
      <c r="D39" s="118" t="s">
        <v>622</v>
      </c>
      <c r="E39" s="118" t="s">
        <v>623</v>
      </c>
      <c r="F39" s="118" t="s">
        <v>628</v>
      </c>
      <c r="G39" s="119" t="s">
        <v>734</v>
      </c>
    </row>
    <row r="40" spans="2:7" ht="17.25" customHeight="1">
      <c r="B40" s="561" t="s">
        <v>624</v>
      </c>
      <c r="C40" s="118">
        <v>1</v>
      </c>
      <c r="D40" s="118">
        <v>2</v>
      </c>
      <c r="E40" s="118">
        <v>3</v>
      </c>
      <c r="F40" s="118" t="s">
        <v>629</v>
      </c>
      <c r="G40" s="119">
        <v>5</v>
      </c>
    </row>
    <row r="41" spans="2:7" ht="33" customHeight="1">
      <c r="B41" s="562"/>
      <c r="C41" s="272"/>
      <c r="D41" s="272"/>
      <c r="E41" s="272"/>
      <c r="F41" s="272"/>
      <c r="G41" s="111"/>
    </row>
    <row r="42" spans="2:7" ht="33" customHeight="1">
      <c r="B42" s="122" t="s">
        <v>620</v>
      </c>
      <c r="C42" s="276"/>
      <c r="D42" s="276"/>
      <c r="E42" s="276"/>
      <c r="F42" s="276"/>
      <c r="G42" s="166"/>
    </row>
    <row r="43" spans="2:7" ht="33" customHeight="1" thickBot="1">
      <c r="B43" s="168" t="s">
        <v>630</v>
      </c>
      <c r="C43" s="261"/>
      <c r="D43" s="261"/>
      <c r="E43" s="261"/>
      <c r="F43" s="261"/>
      <c r="G43" s="110"/>
    </row>
    <row r="44" ht="33" customHeight="1" thickBot="1">
      <c r="G44" s="142" t="s">
        <v>4</v>
      </c>
    </row>
    <row r="45" spans="2:7" ht="33" customHeight="1">
      <c r="B45" s="556" t="s">
        <v>786</v>
      </c>
      <c r="C45" s="557"/>
      <c r="D45" s="557"/>
      <c r="E45" s="557"/>
      <c r="F45" s="557"/>
      <c r="G45" s="558"/>
    </row>
    <row r="46" spans="2:7" ht="44.25" customHeight="1">
      <c r="B46" s="128" t="s">
        <v>625</v>
      </c>
      <c r="C46" s="118" t="s">
        <v>66</v>
      </c>
      <c r="D46" s="118" t="s">
        <v>622</v>
      </c>
      <c r="E46" s="118" t="s">
        <v>623</v>
      </c>
      <c r="F46" s="118" t="s">
        <v>628</v>
      </c>
      <c r="G46" s="119" t="s">
        <v>735</v>
      </c>
    </row>
    <row r="47" spans="2:7" ht="17.25" customHeight="1">
      <c r="B47" s="561" t="s">
        <v>624</v>
      </c>
      <c r="C47" s="118">
        <v>1</v>
      </c>
      <c r="D47" s="118">
        <v>2</v>
      </c>
      <c r="E47" s="118">
        <v>3</v>
      </c>
      <c r="F47" s="118" t="s">
        <v>629</v>
      </c>
      <c r="G47" s="119">
        <v>5</v>
      </c>
    </row>
    <row r="48" spans="2:7" ht="33" customHeight="1">
      <c r="B48" s="562"/>
      <c r="C48" s="272"/>
      <c r="D48" s="272"/>
      <c r="E48" s="272"/>
      <c r="F48" s="272"/>
      <c r="G48" s="111"/>
    </row>
    <row r="49" spans="2:7" ht="33" customHeight="1">
      <c r="B49" s="165" t="s">
        <v>652</v>
      </c>
      <c r="C49" s="276"/>
      <c r="D49" s="260"/>
      <c r="E49" s="276"/>
      <c r="F49" s="260"/>
      <c r="G49" s="166"/>
    </row>
    <row r="50" spans="2:7" ht="33" customHeight="1" thickBot="1">
      <c r="B50" s="123" t="s">
        <v>630</v>
      </c>
      <c r="C50" s="261"/>
      <c r="D50" s="279"/>
      <c r="E50" s="261"/>
      <c r="F50" s="279"/>
      <c r="G50" s="110"/>
    </row>
    <row r="51" spans="2:7" ht="33" customHeight="1">
      <c r="B51" s="167"/>
      <c r="C51" s="26"/>
      <c r="D51" s="26"/>
      <c r="E51" s="26"/>
      <c r="F51" s="26"/>
      <c r="G51" s="26"/>
    </row>
    <row r="52" spans="2:7" ht="18.75" customHeight="1">
      <c r="B52" s="559" t="s">
        <v>653</v>
      </c>
      <c r="C52" s="559"/>
      <c r="D52" s="559"/>
      <c r="E52" s="559"/>
      <c r="F52" s="559"/>
      <c r="G52" s="559"/>
    </row>
    <row r="53" ht="18.75" customHeight="1">
      <c r="B53" s="116"/>
    </row>
    <row r="54" spans="2:7" ht="15.75">
      <c r="B54" s="2" t="s">
        <v>775</v>
      </c>
      <c r="F54" s="116" t="s">
        <v>683</v>
      </c>
      <c r="G54" s="116"/>
    </row>
    <row r="55" spans="2:7" ht="15.75">
      <c r="B55" s="519" t="s">
        <v>626</v>
      </c>
      <c r="C55" s="519"/>
      <c r="D55" s="519"/>
      <c r="E55" s="519"/>
      <c r="F55" s="519"/>
      <c r="G55" s="519"/>
    </row>
  </sheetData>
  <sheetProtection/>
  <mergeCells count="13">
    <mergeCell ref="B55:G55"/>
    <mergeCell ref="B7:G7"/>
    <mergeCell ref="B47:B48"/>
    <mergeCell ref="B40:B41"/>
    <mergeCell ref="B26:B27"/>
    <mergeCell ref="B33:B34"/>
    <mergeCell ref="B10:G11"/>
    <mergeCell ref="B18:F18"/>
    <mergeCell ref="B52:G52"/>
    <mergeCell ref="B24:G24"/>
    <mergeCell ref="B31:G31"/>
    <mergeCell ref="B38:G38"/>
    <mergeCell ref="B45:G45"/>
  </mergeCells>
  <printOptions/>
  <pageMargins left="0.7" right="0.7" top="0.75" bottom="0.75" header="0.3" footer="0.3"/>
  <pageSetup fitToHeight="1" fitToWidth="1" orientation="portrait" scale="45"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B2:Q34"/>
  <sheetViews>
    <sheetView zoomScaleSheetLayoutView="75" zoomScalePageLayoutView="0" workbookViewId="0" topLeftCell="H4">
      <selection activeCell="I21" sqref="I21:K22"/>
    </sheetView>
  </sheetViews>
  <sheetFormatPr defaultColWidth="9.140625" defaultRowHeight="12.75"/>
  <cols>
    <col min="1" max="1" width="5.57421875" style="2" customWidth="1"/>
    <col min="2" max="2" width="7.28125" style="2" customWidth="1"/>
    <col min="3" max="3" width="22.7109375" style="2" customWidth="1"/>
    <col min="4" max="4" width="21.421875" style="2" customWidth="1"/>
    <col min="5" max="8" width="20.7109375" style="2" customWidth="1"/>
    <col min="9" max="9" width="26.574218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6" customFormat="1" ht="27.75" customHeight="1"/>
    <row r="2" spans="2:15" ht="15.75">
      <c r="B2" s="1" t="s">
        <v>772</v>
      </c>
      <c r="H2" s="16"/>
      <c r="I2" s="16" t="s">
        <v>641</v>
      </c>
      <c r="N2" s="579"/>
      <c r="O2" s="579"/>
    </row>
    <row r="3" spans="2:15" ht="15.75">
      <c r="B3" s="1" t="s">
        <v>773</v>
      </c>
      <c r="N3" s="1"/>
      <c r="O3" s="20"/>
    </row>
    <row r="4" spans="3:15" ht="15.75">
      <c r="C4" s="28"/>
      <c r="D4" s="28"/>
      <c r="E4" s="28"/>
      <c r="F4" s="28"/>
      <c r="G4" s="28"/>
      <c r="H4" s="28"/>
      <c r="I4" s="28"/>
      <c r="J4" s="28"/>
      <c r="K4" s="28"/>
      <c r="L4" s="28"/>
      <c r="M4" s="28"/>
      <c r="N4" s="28"/>
      <c r="O4" s="28"/>
    </row>
    <row r="5" spans="2:15" ht="20.25">
      <c r="B5" s="584" t="s">
        <v>72</v>
      </c>
      <c r="C5" s="584"/>
      <c r="D5" s="584"/>
      <c r="E5" s="584"/>
      <c r="F5" s="584"/>
      <c r="G5" s="584"/>
      <c r="H5" s="584"/>
      <c r="I5" s="584"/>
      <c r="J5" s="28"/>
      <c r="K5" s="28"/>
      <c r="L5" s="28"/>
      <c r="M5" s="28"/>
      <c r="N5" s="28"/>
      <c r="O5" s="28"/>
    </row>
    <row r="6" spans="3:15" ht="15.75">
      <c r="C6" s="17"/>
      <c r="D6" s="17"/>
      <c r="E6" s="17"/>
      <c r="F6" s="17"/>
      <c r="G6" s="17"/>
      <c r="H6" s="17"/>
      <c r="I6" s="17"/>
      <c r="J6" s="17"/>
      <c r="K6" s="17"/>
      <c r="L6" s="17"/>
      <c r="M6" s="17"/>
      <c r="N6" s="17"/>
      <c r="O6" s="17"/>
    </row>
    <row r="7" spans="3:16" ht="16.5" thickBot="1">
      <c r="C7" s="29"/>
      <c r="D7" s="29"/>
      <c r="E7" s="29"/>
      <c r="G7" s="29"/>
      <c r="H7" s="29"/>
      <c r="I7" s="114" t="s">
        <v>4</v>
      </c>
      <c r="K7" s="29"/>
      <c r="L7" s="29"/>
      <c r="M7" s="29"/>
      <c r="N7" s="29"/>
      <c r="O7" s="29"/>
      <c r="P7" s="29"/>
    </row>
    <row r="8" spans="2:17" s="33" customFormat="1" ht="32.25" customHeight="1">
      <c r="B8" s="580" t="s">
        <v>10</v>
      </c>
      <c r="C8" s="575" t="s">
        <v>11</v>
      </c>
      <c r="D8" s="577" t="s">
        <v>787</v>
      </c>
      <c r="E8" s="577" t="s">
        <v>788</v>
      </c>
      <c r="F8" s="577" t="s">
        <v>789</v>
      </c>
      <c r="G8" s="577"/>
      <c r="H8" s="582" t="s">
        <v>867</v>
      </c>
      <c r="I8" s="30"/>
      <c r="J8" s="30"/>
      <c r="K8" s="30"/>
      <c r="L8" s="30"/>
      <c r="M8" s="30"/>
      <c r="N8" s="31"/>
      <c r="O8" s="32"/>
      <c r="P8" s="32"/>
      <c r="Q8" s="32"/>
    </row>
    <row r="9" spans="2:17" s="33" customFormat="1" ht="28.5" customHeight="1" thickBot="1">
      <c r="B9" s="581"/>
      <c r="C9" s="576"/>
      <c r="D9" s="578"/>
      <c r="E9" s="578"/>
      <c r="F9" s="409" t="s">
        <v>1</v>
      </c>
      <c r="G9" s="409" t="s">
        <v>67</v>
      </c>
      <c r="H9" s="583"/>
      <c r="I9" s="32"/>
      <c r="J9" s="32"/>
      <c r="K9" s="32"/>
      <c r="L9" s="32"/>
      <c r="M9" s="32"/>
      <c r="N9" s="32"/>
      <c r="O9" s="32"/>
      <c r="P9" s="32"/>
      <c r="Q9" s="32"/>
    </row>
    <row r="10" spans="2:17" s="11" customFormat="1" ht="24" customHeight="1">
      <c r="B10" s="175" t="s">
        <v>80</v>
      </c>
      <c r="C10" s="176" t="s">
        <v>64</v>
      </c>
      <c r="D10" s="404">
        <v>63000</v>
      </c>
      <c r="E10" s="404">
        <v>63000</v>
      </c>
      <c r="F10" s="404">
        <v>15750</v>
      </c>
      <c r="G10" s="404">
        <v>60500</v>
      </c>
      <c r="H10" s="457">
        <f>+G10/F10*100</f>
        <v>384.12698412698415</v>
      </c>
      <c r="I10" s="6"/>
      <c r="J10" s="6"/>
      <c r="K10" s="6"/>
      <c r="L10" s="6"/>
      <c r="M10" s="6"/>
      <c r="N10" s="6"/>
      <c r="O10" s="6"/>
      <c r="P10" s="6"/>
      <c r="Q10" s="6"/>
    </row>
    <row r="11" spans="2:17" s="11" customFormat="1" ht="24" customHeight="1">
      <c r="B11" s="177" t="s">
        <v>81</v>
      </c>
      <c r="C11" s="113" t="s">
        <v>65</v>
      </c>
      <c r="D11" s="405"/>
      <c r="E11" s="405"/>
      <c r="F11" s="405"/>
      <c r="G11" s="405"/>
      <c r="H11" s="457"/>
      <c r="I11" s="6"/>
      <c r="J11" s="6"/>
      <c r="K11" s="6"/>
      <c r="L11" s="6"/>
      <c r="M11" s="6"/>
      <c r="N11" s="6"/>
      <c r="O11" s="6"/>
      <c r="P11" s="6"/>
      <c r="Q11" s="6"/>
    </row>
    <row r="12" spans="2:17" s="11" customFormat="1" ht="24" customHeight="1">
      <c r="B12" s="177" t="s">
        <v>82</v>
      </c>
      <c r="C12" s="113" t="s">
        <v>60</v>
      </c>
      <c r="D12" s="406">
        <v>33000</v>
      </c>
      <c r="E12" s="406">
        <v>33000</v>
      </c>
      <c r="F12" s="406">
        <v>8250</v>
      </c>
      <c r="G12" s="406">
        <v>28000</v>
      </c>
      <c r="H12" s="457">
        <f>+G12/F12*100</f>
        <v>339.3939393939394</v>
      </c>
      <c r="I12" s="6"/>
      <c r="J12" s="6"/>
      <c r="K12" s="6"/>
      <c r="L12" s="6"/>
      <c r="M12" s="6"/>
      <c r="N12" s="6"/>
      <c r="O12" s="6"/>
      <c r="P12" s="6"/>
      <c r="Q12" s="6"/>
    </row>
    <row r="13" spans="2:17" s="11" customFormat="1" ht="24" customHeight="1">
      <c r="B13" s="177" t="s">
        <v>83</v>
      </c>
      <c r="C13" s="113" t="s">
        <v>61</v>
      </c>
      <c r="D13" s="405"/>
      <c r="E13" s="406">
        <v>40000</v>
      </c>
      <c r="F13" s="405">
        <v>20000</v>
      </c>
      <c r="G13" s="406">
        <v>40000</v>
      </c>
      <c r="H13" s="457">
        <f>+G13/F13*100</f>
        <v>200</v>
      </c>
      <c r="I13" s="6"/>
      <c r="J13" s="6"/>
      <c r="K13" s="6"/>
      <c r="L13" s="6"/>
      <c r="M13" s="6"/>
      <c r="N13" s="6"/>
      <c r="O13" s="6"/>
      <c r="P13" s="6"/>
      <c r="Q13" s="6"/>
    </row>
    <row r="14" spans="2:17" s="11" customFormat="1" ht="24" customHeight="1">
      <c r="B14" s="177" t="s">
        <v>84</v>
      </c>
      <c r="C14" s="113" t="s">
        <v>62</v>
      </c>
      <c r="D14" s="406">
        <v>612127</v>
      </c>
      <c r="E14" s="406">
        <v>460000</v>
      </c>
      <c r="F14" s="406">
        <v>115000</v>
      </c>
      <c r="G14" s="406">
        <v>376370</v>
      </c>
      <c r="H14" s="457">
        <f>+G14/F14*100</f>
        <v>327.2782608695652</v>
      </c>
      <c r="I14" s="6"/>
      <c r="J14" s="6"/>
      <c r="K14" s="6"/>
      <c r="L14" s="6"/>
      <c r="M14" s="6"/>
      <c r="N14" s="6"/>
      <c r="O14" s="6"/>
      <c r="P14" s="6"/>
      <c r="Q14" s="6"/>
    </row>
    <row r="15" spans="2:17" s="11" customFormat="1" ht="24" customHeight="1">
      <c r="B15" s="177" t="s">
        <v>85</v>
      </c>
      <c r="C15" s="113" t="s">
        <v>63</v>
      </c>
      <c r="D15" s="406">
        <v>1467900</v>
      </c>
      <c r="E15" s="406">
        <v>1000000</v>
      </c>
      <c r="F15" s="406">
        <v>250000</v>
      </c>
      <c r="G15" s="406">
        <v>525000</v>
      </c>
      <c r="H15" s="457">
        <f>+G15/F15*100</f>
        <v>210</v>
      </c>
      <c r="I15" s="6"/>
      <c r="J15" s="6"/>
      <c r="K15" s="6"/>
      <c r="L15" s="6"/>
      <c r="M15" s="6"/>
      <c r="N15" s="6"/>
      <c r="O15" s="6"/>
      <c r="P15" s="6"/>
      <c r="Q15" s="6"/>
    </row>
    <row r="16" spans="2:17" s="11" customFormat="1" ht="24" customHeight="1" thickBot="1">
      <c r="B16" s="178" t="s">
        <v>86</v>
      </c>
      <c r="C16" s="179" t="s">
        <v>73</v>
      </c>
      <c r="D16" s="179"/>
      <c r="E16" s="180"/>
      <c r="F16" s="180"/>
      <c r="G16" s="180"/>
      <c r="H16" s="458"/>
      <c r="I16" s="6"/>
      <c r="J16" s="6"/>
      <c r="K16" s="6"/>
      <c r="L16" s="6"/>
      <c r="M16" s="6"/>
      <c r="N16" s="6"/>
      <c r="O16" s="6"/>
      <c r="P16" s="6"/>
      <c r="Q16" s="6"/>
    </row>
    <row r="17" spans="2:6" ht="16.5" thickBot="1">
      <c r="B17" s="181"/>
      <c r="C17" s="181"/>
      <c r="D17" s="181"/>
      <c r="E17" s="181"/>
      <c r="F17" s="189"/>
    </row>
    <row r="18" spans="2:11" ht="20.25" customHeight="1">
      <c r="B18" s="569" t="s">
        <v>616</v>
      </c>
      <c r="C18" s="572" t="s">
        <v>64</v>
      </c>
      <c r="D18" s="572"/>
      <c r="E18" s="573"/>
      <c r="F18" s="574" t="s">
        <v>65</v>
      </c>
      <c r="G18" s="572"/>
      <c r="H18" s="573"/>
      <c r="I18" s="574" t="s">
        <v>60</v>
      </c>
      <c r="J18" s="572"/>
      <c r="K18" s="573"/>
    </row>
    <row r="19" spans="2:11" ht="15.75">
      <c r="B19" s="570"/>
      <c r="C19" s="106">
        <v>1</v>
      </c>
      <c r="D19" s="106">
        <v>2</v>
      </c>
      <c r="E19" s="182">
        <v>3</v>
      </c>
      <c r="F19" s="190">
        <v>4</v>
      </c>
      <c r="G19" s="106">
        <v>5</v>
      </c>
      <c r="H19" s="182">
        <v>6</v>
      </c>
      <c r="I19" s="190">
        <v>7</v>
      </c>
      <c r="J19" s="106">
        <v>8</v>
      </c>
      <c r="K19" s="182">
        <v>9</v>
      </c>
    </row>
    <row r="20" spans="2:11" ht="15.75">
      <c r="B20" s="571"/>
      <c r="C20" s="107" t="s">
        <v>617</v>
      </c>
      <c r="D20" s="107" t="s">
        <v>618</v>
      </c>
      <c r="E20" s="183" t="s">
        <v>619</v>
      </c>
      <c r="F20" s="191" t="s">
        <v>617</v>
      </c>
      <c r="G20" s="107" t="s">
        <v>618</v>
      </c>
      <c r="H20" s="183" t="s">
        <v>619</v>
      </c>
      <c r="I20" s="191" t="s">
        <v>617</v>
      </c>
      <c r="J20" s="107" t="s">
        <v>618</v>
      </c>
      <c r="K20" s="183" t="s">
        <v>619</v>
      </c>
    </row>
    <row r="21" spans="2:11" ht="26.25">
      <c r="B21" s="184">
        <v>1</v>
      </c>
      <c r="C21" s="108" t="s">
        <v>868</v>
      </c>
      <c r="D21" s="108" t="s">
        <v>873</v>
      </c>
      <c r="E21" s="407">
        <v>10500</v>
      </c>
      <c r="F21" s="192"/>
      <c r="G21" s="108"/>
      <c r="H21" s="185"/>
      <c r="I21" s="192" t="s">
        <v>871</v>
      </c>
      <c r="J21" s="408" t="s">
        <v>874</v>
      </c>
      <c r="K21" s="407">
        <v>12000</v>
      </c>
    </row>
    <row r="22" spans="2:11" ht="39">
      <c r="B22" s="184">
        <v>2</v>
      </c>
      <c r="C22" s="108" t="s">
        <v>869</v>
      </c>
      <c r="D22" s="408" t="s">
        <v>875</v>
      </c>
      <c r="E22" s="407">
        <v>20000</v>
      </c>
      <c r="F22" s="192"/>
      <c r="G22" s="108"/>
      <c r="H22" s="185"/>
      <c r="I22" s="192" t="s">
        <v>872</v>
      </c>
      <c r="J22" s="408" t="s">
        <v>874</v>
      </c>
      <c r="K22" s="407">
        <v>16000</v>
      </c>
    </row>
    <row r="23" spans="2:11" ht="26.25">
      <c r="B23" s="184">
        <v>3</v>
      </c>
      <c r="C23" s="108" t="s">
        <v>870</v>
      </c>
      <c r="D23" s="408" t="s">
        <v>876</v>
      </c>
      <c r="E23" s="407">
        <v>30000</v>
      </c>
      <c r="F23" s="192"/>
      <c r="G23" s="108"/>
      <c r="H23" s="185"/>
      <c r="I23" s="192"/>
      <c r="J23" s="108"/>
      <c r="K23" s="185"/>
    </row>
    <row r="24" spans="2:11" ht="15.75">
      <c r="B24" s="184">
        <v>4</v>
      </c>
      <c r="C24" s="108"/>
      <c r="D24" s="108"/>
      <c r="E24" s="185"/>
      <c r="F24" s="192"/>
      <c r="G24" s="108"/>
      <c r="H24" s="185"/>
      <c r="I24" s="192"/>
      <c r="J24" s="108"/>
      <c r="K24" s="185"/>
    </row>
    <row r="25" spans="2:11" ht="15.75">
      <c r="B25" s="184">
        <v>5</v>
      </c>
      <c r="C25" s="108"/>
      <c r="D25" s="108"/>
      <c r="E25" s="185"/>
      <c r="F25" s="192"/>
      <c r="G25" s="108"/>
      <c r="H25" s="185"/>
      <c r="I25" s="192"/>
      <c r="J25" s="108"/>
      <c r="K25" s="185"/>
    </row>
    <row r="26" spans="2:11" ht="15.75">
      <c r="B26" s="184">
        <v>6</v>
      </c>
      <c r="C26" s="108"/>
      <c r="D26" s="108"/>
      <c r="E26" s="185"/>
      <c r="F26" s="192"/>
      <c r="G26" s="108"/>
      <c r="H26" s="185"/>
      <c r="I26" s="192"/>
      <c r="J26" s="108"/>
      <c r="K26" s="185"/>
    </row>
    <row r="27" spans="2:11" ht="15.75">
      <c r="B27" s="184">
        <v>7</v>
      </c>
      <c r="C27" s="108"/>
      <c r="D27" s="108"/>
      <c r="E27" s="185"/>
      <c r="F27" s="192"/>
      <c r="G27" s="108"/>
      <c r="H27" s="185"/>
      <c r="I27" s="192"/>
      <c r="J27" s="108"/>
      <c r="K27" s="185"/>
    </row>
    <row r="28" spans="2:11" ht="15.75">
      <c r="B28" s="184">
        <v>8</v>
      </c>
      <c r="C28" s="108"/>
      <c r="D28" s="108"/>
      <c r="E28" s="185"/>
      <c r="F28" s="192"/>
      <c r="G28" s="108"/>
      <c r="H28" s="185"/>
      <c r="I28" s="192"/>
      <c r="J28" s="108"/>
      <c r="K28" s="185"/>
    </row>
    <row r="29" spans="2:11" ht="15.75">
      <c r="B29" s="184">
        <v>9</v>
      </c>
      <c r="C29" s="108"/>
      <c r="D29" s="108"/>
      <c r="E29" s="185"/>
      <c r="F29" s="192"/>
      <c r="G29" s="108"/>
      <c r="H29" s="185"/>
      <c r="I29" s="192"/>
      <c r="J29" s="108"/>
      <c r="K29" s="185"/>
    </row>
    <row r="30" spans="2:11" ht="16.5" thickBot="1">
      <c r="B30" s="186">
        <v>10</v>
      </c>
      <c r="C30" s="187"/>
      <c r="D30" s="187"/>
      <c r="E30" s="188"/>
      <c r="F30" s="193"/>
      <c r="G30" s="187"/>
      <c r="H30" s="188"/>
      <c r="I30" s="193"/>
      <c r="J30" s="187"/>
      <c r="K30" s="188"/>
    </row>
    <row r="32" spans="2:9" ht="15.75">
      <c r="B32" s="2" t="s">
        <v>775</v>
      </c>
      <c r="C32" s="21"/>
      <c r="D32" s="21"/>
      <c r="E32" s="21"/>
      <c r="F32" s="112" t="s">
        <v>626</v>
      </c>
      <c r="G32" s="21"/>
      <c r="H32" s="21" t="s">
        <v>627</v>
      </c>
      <c r="I32" s="21"/>
    </row>
    <row r="33" spans="2:7" ht="15.75">
      <c r="B33" s="21"/>
      <c r="C33" s="21"/>
      <c r="D33" s="21"/>
      <c r="E33" s="21"/>
      <c r="G33" s="21"/>
    </row>
    <row r="34" spans="2:5" ht="15.75">
      <c r="B34" s="21"/>
      <c r="C34" s="21"/>
      <c r="E34" s="21"/>
    </row>
  </sheetData>
  <sheetProtection/>
  <mergeCells count="12">
    <mergeCell ref="N2:O2"/>
    <mergeCell ref="B8:B9"/>
    <mergeCell ref="H8:H9"/>
    <mergeCell ref="D8:D9"/>
    <mergeCell ref="B5:I5"/>
    <mergeCell ref="F8:G8"/>
    <mergeCell ref="B18:B20"/>
    <mergeCell ref="C18:E18"/>
    <mergeCell ref="F18:H18"/>
    <mergeCell ref="I18:K18"/>
    <mergeCell ref="C8:C9"/>
    <mergeCell ref="E8:E9"/>
  </mergeCells>
  <printOptions/>
  <pageMargins left="0.7" right="0.7" top="0.75" bottom="0.75" header="0.3" footer="0.3"/>
  <pageSetup fitToHeight="1" fitToWidth="1" orientation="landscape" paperSize="9" scale="68"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theme="0"/>
    <pageSetUpPr fitToPage="1"/>
  </sheetPr>
  <dimension ref="A2:K20"/>
  <sheetViews>
    <sheetView zoomScalePageLayoutView="0" workbookViewId="0" topLeftCell="A1">
      <selection activeCell="G11" sqref="G11"/>
    </sheetView>
  </sheetViews>
  <sheetFormatPr defaultColWidth="9.140625" defaultRowHeight="12.75"/>
  <cols>
    <col min="1" max="1" width="5.421875" style="21" customWidth="1"/>
    <col min="2" max="2" width="18.00390625" style="21" bestFit="1" customWidth="1"/>
    <col min="3" max="3" width="18.00390625" style="21" customWidth="1"/>
    <col min="4" max="4" width="17.421875" style="21" customWidth="1"/>
    <col min="5" max="5" width="17.57421875" style="21" bestFit="1" customWidth="1"/>
    <col min="6" max="6" width="19.421875" style="21" customWidth="1"/>
    <col min="7" max="7" width="15.8515625" style="21" customWidth="1"/>
    <col min="8" max="8" width="17.8515625" style="21" customWidth="1"/>
    <col min="9" max="9" width="22.140625" style="21" customWidth="1"/>
    <col min="10" max="10" width="15.421875" style="21" bestFit="1" customWidth="1"/>
    <col min="11" max="11" width="18.421875" style="21" customWidth="1"/>
    <col min="12" max="16384" width="9.140625" style="21" customWidth="1"/>
  </cols>
  <sheetData>
    <row r="2" spans="2:10" ht="15.75">
      <c r="B2" s="1" t="s">
        <v>772</v>
      </c>
      <c r="C2" s="1"/>
      <c r="D2" s="53"/>
      <c r="E2" s="53"/>
      <c r="F2" s="27"/>
      <c r="G2" s="27"/>
      <c r="H2" s="27"/>
      <c r="J2" s="16" t="s">
        <v>637</v>
      </c>
    </row>
    <row r="3" spans="2:11" ht="15.75">
      <c r="B3" s="1" t="s">
        <v>773</v>
      </c>
      <c r="C3" s="1"/>
      <c r="D3" s="53"/>
      <c r="E3" s="53"/>
      <c r="F3" s="27"/>
      <c r="G3" s="27"/>
      <c r="H3" s="27"/>
      <c r="J3" s="16"/>
      <c r="K3" s="16"/>
    </row>
    <row r="6" spans="2:10" ht="20.25">
      <c r="B6" s="584" t="s">
        <v>739</v>
      </c>
      <c r="C6" s="584"/>
      <c r="D6" s="584"/>
      <c r="E6" s="584"/>
      <c r="F6" s="584"/>
      <c r="G6" s="584"/>
      <c r="H6" s="584"/>
      <c r="I6" s="584"/>
      <c r="J6" s="22"/>
    </row>
    <row r="7" spans="2:10" ht="0.75" customHeight="1" thickBot="1">
      <c r="B7" s="12"/>
      <c r="C7" s="12"/>
      <c r="D7" s="12"/>
      <c r="E7" s="12"/>
      <c r="F7" s="12"/>
      <c r="G7" s="12"/>
      <c r="H7" s="12"/>
      <c r="I7" s="12"/>
      <c r="J7" s="16" t="s">
        <v>288</v>
      </c>
    </row>
    <row r="8" spans="1:10" s="115" customFormat="1" ht="91.5" customHeight="1" thickBot="1">
      <c r="A8" s="205"/>
      <c r="B8" s="208" t="s">
        <v>633</v>
      </c>
      <c r="C8" s="209" t="s">
        <v>684</v>
      </c>
      <c r="D8" s="209" t="s">
        <v>635</v>
      </c>
      <c r="E8" s="209" t="s">
        <v>632</v>
      </c>
      <c r="F8" s="209" t="s">
        <v>636</v>
      </c>
      <c r="G8" s="209" t="s">
        <v>634</v>
      </c>
      <c r="H8" s="209" t="s">
        <v>745</v>
      </c>
      <c r="I8" s="209" t="s">
        <v>746</v>
      </c>
      <c r="J8" s="211" t="s">
        <v>744</v>
      </c>
    </row>
    <row r="9" spans="1:10" s="115" customFormat="1" ht="16.5" thickBot="1">
      <c r="A9" s="205"/>
      <c r="B9" s="208">
        <v>1</v>
      </c>
      <c r="C9" s="210">
        <v>2</v>
      </c>
      <c r="D9" s="209">
        <v>3</v>
      </c>
      <c r="E9" s="209">
        <v>4</v>
      </c>
      <c r="F9" s="210">
        <v>5</v>
      </c>
      <c r="G9" s="209">
        <v>6</v>
      </c>
      <c r="H9" s="209">
        <v>7</v>
      </c>
      <c r="I9" s="210">
        <v>8</v>
      </c>
      <c r="J9" s="211" t="s">
        <v>743</v>
      </c>
    </row>
    <row r="10" spans="1:10" s="115" customFormat="1" ht="15.75">
      <c r="A10" s="205"/>
      <c r="B10" s="358">
        <v>2015</v>
      </c>
      <c r="C10" s="359">
        <v>705616.07</v>
      </c>
      <c r="D10" s="358">
        <v>2016</v>
      </c>
      <c r="E10" s="431"/>
      <c r="F10" s="358"/>
      <c r="G10" s="146"/>
      <c r="H10" s="146"/>
      <c r="I10" s="207"/>
      <c r="J10" s="213"/>
    </row>
    <row r="11" spans="1:10" ht="15.75">
      <c r="A11" s="206"/>
      <c r="B11" s="358">
        <v>2014</v>
      </c>
      <c r="C11" s="359">
        <v>2447505.79</v>
      </c>
      <c r="D11" s="360" t="s">
        <v>790</v>
      </c>
      <c r="E11" s="359">
        <v>489501.36</v>
      </c>
      <c r="F11" s="360" t="s">
        <v>791</v>
      </c>
      <c r="G11" s="432" t="s">
        <v>896</v>
      </c>
      <c r="H11" s="24"/>
      <c r="I11" s="24"/>
      <c r="J11" s="359">
        <v>489501.36</v>
      </c>
    </row>
    <row r="12" spans="1:10" ht="15.75">
      <c r="A12" s="206"/>
      <c r="B12" s="358">
        <v>2013</v>
      </c>
      <c r="C12" s="359">
        <v>1257923.93</v>
      </c>
      <c r="D12" s="360" t="s">
        <v>792</v>
      </c>
      <c r="E12" s="359"/>
      <c r="F12" s="360"/>
      <c r="G12" s="323"/>
      <c r="H12" s="323"/>
      <c r="I12" s="323"/>
      <c r="J12" s="359"/>
    </row>
    <row r="13" spans="1:10" ht="16.5" thickBot="1">
      <c r="A13" s="206"/>
      <c r="B13" s="358">
        <v>2012</v>
      </c>
      <c r="C13" s="359">
        <v>1866573.66</v>
      </c>
      <c r="D13" s="360" t="s">
        <v>793</v>
      </c>
      <c r="E13" s="359"/>
      <c r="F13" s="360"/>
      <c r="G13" s="109"/>
      <c r="H13" s="109"/>
      <c r="I13" s="109"/>
      <c r="J13" s="359"/>
    </row>
    <row r="14" ht="15.75">
      <c r="J14" s="212"/>
    </row>
    <row r="15" spans="2:8" ht="15.75">
      <c r="B15" s="21" t="s">
        <v>742</v>
      </c>
      <c r="H15" s="116"/>
    </row>
    <row r="16" spans="2:8" ht="15.75">
      <c r="B16" s="21" t="s">
        <v>740</v>
      </c>
      <c r="H16" s="116"/>
    </row>
    <row r="17" spans="2:8" ht="15.75" customHeight="1">
      <c r="B17" s="116" t="s">
        <v>741</v>
      </c>
      <c r="C17" s="116"/>
      <c r="D17" s="116"/>
      <c r="H17" s="322"/>
    </row>
    <row r="18" spans="2:8" ht="15.75">
      <c r="B18" s="116"/>
      <c r="C18" s="116"/>
      <c r="D18" s="116"/>
      <c r="H18" s="322"/>
    </row>
    <row r="20" spans="2:8" ht="15.75">
      <c r="B20" s="2" t="s">
        <v>775</v>
      </c>
      <c r="C20" s="55"/>
      <c r="D20" s="54"/>
      <c r="E20" s="54"/>
      <c r="F20" s="34" t="s">
        <v>75</v>
      </c>
      <c r="H20" s="34"/>
    </row>
  </sheetData>
  <sheetProtection/>
  <mergeCells count="1">
    <mergeCell ref="B6:I6"/>
  </mergeCells>
  <printOptions/>
  <pageMargins left="0.7" right="0.7" top="0.75" bottom="0.75" header="0.3" footer="0.3"/>
  <pageSetup fitToHeight="0" fitToWidth="1"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Comp</cp:lastModifiedBy>
  <cp:lastPrinted>2016-05-24T05:38:10Z</cp:lastPrinted>
  <dcterms:created xsi:type="dcterms:W3CDTF">2013-03-12T08:27:17Z</dcterms:created>
  <dcterms:modified xsi:type="dcterms:W3CDTF">2016-07-29T08:47:07Z</dcterms:modified>
  <cp:category/>
  <cp:version/>
  <cp:contentType/>
  <cp:contentStatus/>
</cp:coreProperties>
</file>